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60" windowHeight="6975" tabRatio="850" firstSheet="23" activeTab="33"/>
  </bookViews>
  <sheets>
    <sheet name="표지 (9)" sheetId="1" r:id="rId1"/>
    <sheet name="표지 (10)" sheetId="2" r:id="rId2"/>
    <sheet name="이사회회의록" sheetId="3" r:id="rId3"/>
    <sheet name="이사회회의록2" sheetId="4" r:id="rId4"/>
    <sheet name="표지 (6)" sheetId="5" r:id="rId5"/>
    <sheet name="표지 (7)" sheetId="6" r:id="rId6"/>
    <sheet name="자금(수입)" sheetId="7" r:id="rId7"/>
    <sheet name="자금(지출)" sheetId="8" r:id="rId8"/>
    <sheet name="BS(자산)" sheetId="9" r:id="rId9"/>
    <sheet name="BS(부채)" sheetId="10" r:id="rId10"/>
    <sheet name="운영수익" sheetId="11" r:id="rId11"/>
    <sheet name="운영비용" sheetId="12" r:id="rId12"/>
    <sheet name="표지 (3)" sheetId="13" r:id="rId13"/>
    <sheet name="표지 (4)" sheetId="14" r:id="rId14"/>
    <sheet name="현금및예금" sheetId="15" r:id="rId15"/>
    <sheet name="현금실사표" sheetId="16" r:id="rId16"/>
    <sheet name="현금실사표 (2)" sheetId="17" r:id="rId17"/>
    <sheet name="선급금" sheetId="18" r:id="rId18"/>
    <sheet name="미수금" sheetId="19" r:id="rId19"/>
    <sheet name="선급법인세" sheetId="20" r:id="rId20"/>
    <sheet name="투자기타자산" sheetId="21" r:id="rId21"/>
    <sheet name="투자유가증권" sheetId="22" r:id="rId22"/>
    <sheet name="고정자산" sheetId="23" r:id="rId23"/>
    <sheet name="예수금" sheetId="24" r:id="rId24"/>
    <sheet name="미지급금" sheetId="25" r:id="rId25"/>
    <sheet name="임대보증금" sheetId="26" r:id="rId26"/>
    <sheet name="평가충당금" sheetId="27" r:id="rId27"/>
    <sheet name="감가상각충당금" sheetId="28" r:id="rId28"/>
    <sheet name="고유목적사업준비금" sheetId="29" r:id="rId29"/>
    <sheet name="기본금명" sheetId="30" r:id="rId30"/>
    <sheet name="합잔" sheetId="31" r:id="rId31"/>
    <sheet name="표지 (8)" sheetId="32" r:id="rId32"/>
    <sheet name="표지 (11)" sheetId="33" r:id="rId33"/>
    <sheet name="표지 (12)" sheetId="34" r:id="rId34"/>
  </sheets>
  <definedNames>
    <definedName name="_xlnm.Print_Titles" localSheetId="27">'감가상각충당금'!$4:$5</definedName>
    <definedName name="_xlnm.Print_Titles" localSheetId="28">'고유목적사업준비금'!$4:$5</definedName>
    <definedName name="_xlnm.Print_Titles" localSheetId="11">'운영비용'!$3:$5</definedName>
    <definedName name="_xlnm.Print_Titles" localSheetId="10">'운영수익'!$6:$8</definedName>
    <definedName name="_xlnm.Print_Titles" localSheetId="6">'자금(수입)'!$4:$5</definedName>
    <definedName name="_xlnm.Print_Titles" localSheetId="7">'자금(지출)'!$3:$4</definedName>
    <definedName name="_xlnm.Print_Titles" localSheetId="26">'평가충당금'!$4:$5</definedName>
    <definedName name="_xlnm.Print_Titles" localSheetId="30">'합잔'!$4:$5</definedName>
    <definedName name="_xlnm.Print_Titles" localSheetId="14">'현금및예금'!$4:$5</definedName>
    <definedName name="_xlnm.Print_Titles" localSheetId="9">'BS(부채)'!$3:$5</definedName>
    <definedName name="_xlnm.Print_Titles" localSheetId="8">'BS(자산)'!$6:$8</definedName>
  </definedNames>
  <calcPr fullCalcOnLoad="1"/>
</workbook>
</file>

<file path=xl/comments8.xml><?xml version="1.0" encoding="utf-8"?>
<comments xmlns="http://schemas.openxmlformats.org/spreadsheetml/2006/main">
  <authors>
    <author>곽순석</author>
  </authors>
  <commentList>
    <comment ref="G87" authorId="0">
      <text>
        <r>
          <rPr>
            <b/>
            <sz val="9"/>
            <rFont val="굴림"/>
            <family val="3"/>
          </rPr>
          <t>곽순석:</t>
        </r>
        <r>
          <rPr>
            <sz val="9"/>
            <rFont val="굴림"/>
            <family val="3"/>
          </rPr>
          <t xml:space="preserve">
</t>
        </r>
      </text>
    </comment>
    <comment ref="E87" authorId="0">
      <text>
        <r>
          <rPr>
            <b/>
            <sz val="9"/>
            <rFont val="굴림"/>
            <family val="3"/>
          </rPr>
          <t>곽순석:</t>
        </r>
        <r>
          <rPr>
            <sz val="9"/>
            <rFont val="굴림"/>
            <family val="3"/>
          </rPr>
          <t xml:space="preserve">
</t>
        </r>
      </text>
    </comment>
    <comment ref="G89" authorId="0">
      <text>
        <r>
          <rPr>
            <b/>
            <sz val="9"/>
            <rFont val="굴림"/>
            <family val="3"/>
          </rPr>
          <t>곽순석:</t>
        </r>
        <r>
          <rPr>
            <sz val="9"/>
            <rFont val="굴림"/>
            <family val="3"/>
          </rPr>
          <t xml:space="preserve">
</t>
        </r>
      </text>
    </comment>
    <comment ref="G91" authorId="0">
      <text>
        <r>
          <rPr>
            <b/>
            <sz val="9"/>
            <rFont val="굴림"/>
            <family val="3"/>
          </rPr>
          <t>곽순석: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<sst xmlns="http://schemas.openxmlformats.org/spreadsheetml/2006/main" count="1327" uniqueCount="770">
  <si>
    <t xml:space="preserve"> </t>
  </si>
  <si>
    <t>과          목</t>
  </si>
  <si>
    <t>관.항</t>
  </si>
  <si>
    <t>목</t>
  </si>
  <si>
    <t>1.수입</t>
  </si>
  <si>
    <t>자  금  계  산  서</t>
  </si>
  <si>
    <t>보    수</t>
  </si>
  <si>
    <t>직원보수</t>
  </si>
  <si>
    <t>관 리 운 영 비</t>
  </si>
  <si>
    <t>시설관리비</t>
  </si>
  <si>
    <t>기타시설관리비</t>
  </si>
  <si>
    <t>일반관리비</t>
  </si>
  <si>
    <t>운영비</t>
  </si>
  <si>
    <t>교 육 외 비 용</t>
  </si>
  <si>
    <t>기타교육외비용</t>
  </si>
  <si>
    <t>잡손실</t>
  </si>
  <si>
    <t>투자와기타자산지출</t>
  </si>
  <si>
    <t>특정기금적립</t>
  </si>
  <si>
    <t>기타기금적립</t>
  </si>
  <si>
    <t>고정자산매입지출</t>
  </si>
  <si>
    <t>고정부채상환</t>
  </si>
  <si>
    <t>임대보증금환급</t>
  </si>
  <si>
    <t>기말유동자산</t>
  </si>
  <si>
    <t>기말유동부채</t>
  </si>
  <si>
    <t>직원급여</t>
  </si>
  <si>
    <t>직원상여금</t>
  </si>
  <si>
    <t>직원제수당</t>
  </si>
  <si>
    <t>직원법정부담금</t>
  </si>
  <si>
    <t>임시직인건비</t>
  </si>
  <si>
    <t>직원퇴직금</t>
  </si>
  <si>
    <t>건축물관리비</t>
  </si>
  <si>
    <t>장비관리비</t>
  </si>
  <si>
    <t>시설용역비</t>
  </si>
  <si>
    <t>보험료</t>
  </si>
  <si>
    <t>여비교통비</t>
  </si>
  <si>
    <t>난방비</t>
  </si>
  <si>
    <t>전기.수도료</t>
  </si>
  <si>
    <t>통신비</t>
  </si>
  <si>
    <t>제세공과금</t>
  </si>
  <si>
    <t>지급수수료</t>
  </si>
  <si>
    <t>복리후생비</t>
  </si>
  <si>
    <t>일반용역비</t>
  </si>
  <si>
    <t>업무추진비</t>
  </si>
  <si>
    <t>집기비품매입비</t>
  </si>
  <si>
    <t>유동자산</t>
  </si>
  <si>
    <t>기타유동자산</t>
  </si>
  <si>
    <t>예수금</t>
  </si>
  <si>
    <t>선수금</t>
  </si>
  <si>
    <t>기타유동부채</t>
  </si>
  <si>
    <t>2.지출</t>
  </si>
  <si>
    <t>(단위 : 원)</t>
  </si>
  <si>
    <t>당 기 말</t>
  </si>
  <si>
    <t>금    액</t>
  </si>
  <si>
    <t>운   영   계   산   서</t>
  </si>
  <si>
    <t>당기운영차액</t>
  </si>
  <si>
    <t>예  산  현  액</t>
  </si>
  <si>
    <t>결 산 액</t>
  </si>
  <si>
    <t>증 감 액</t>
  </si>
  <si>
    <t>예 산 액</t>
  </si>
  <si>
    <t>전 기 말</t>
  </si>
  <si>
    <t>2. 부채 및 기본금</t>
  </si>
  <si>
    <t>전입 및 기부수입</t>
  </si>
  <si>
    <t>교 육 외 수 입</t>
  </si>
  <si>
    <t>수익재산수입</t>
  </si>
  <si>
    <t>투자와기타자산수입</t>
  </si>
  <si>
    <t>고정부채입금</t>
  </si>
  <si>
    <t>대       학     교</t>
  </si>
  <si>
    <t>투자유가증권평가충당금</t>
  </si>
  <si>
    <t>특정기금</t>
  </si>
  <si>
    <t>무형고정자산</t>
  </si>
  <si>
    <t>임대보증금</t>
  </si>
  <si>
    <t>고유목적사업준비금</t>
  </si>
  <si>
    <t>기타고정부채</t>
  </si>
  <si>
    <t>부채 와 기본금 총계</t>
  </si>
  <si>
    <t>수익사업전입금</t>
  </si>
  <si>
    <t>일반기부금</t>
  </si>
  <si>
    <t>지정기부금</t>
  </si>
  <si>
    <t>운  영  수  익  총  계</t>
  </si>
  <si>
    <t>배당금수입</t>
  </si>
  <si>
    <t>기타수익재산수입</t>
  </si>
  <si>
    <t xml:space="preserve">  비      용      총        계</t>
  </si>
  <si>
    <t xml:space="preserve">  은행예금이자 수입</t>
  </si>
  <si>
    <t>법정부담전출금</t>
  </si>
  <si>
    <t>자  금  지 출  총  계</t>
  </si>
  <si>
    <t xml:space="preserve"> 직원 급여</t>
  </si>
  <si>
    <t xml:space="preserve"> 직원 상여금 </t>
  </si>
  <si>
    <t xml:space="preserve"> 직원 제수당</t>
  </si>
  <si>
    <t xml:space="preserve"> 직원 연금부담금</t>
  </si>
  <si>
    <t xml:space="preserve"> 임시직 인건비</t>
  </si>
  <si>
    <t xml:space="preserve"> 대원빌딩 난방비</t>
  </si>
  <si>
    <t xml:space="preserve"> 전화요금, 우편료 </t>
  </si>
  <si>
    <t xml:space="preserve"> 각종 수수료</t>
  </si>
  <si>
    <t xml:space="preserve"> 공무식대외</t>
  </si>
  <si>
    <t xml:space="preserve"> 복리후생비</t>
  </si>
  <si>
    <t xml:space="preserve"> 회계감사</t>
  </si>
  <si>
    <t xml:space="preserve"> 세무용역비</t>
  </si>
  <si>
    <t xml:space="preserve"> 임.직원 업무추진비</t>
  </si>
  <si>
    <t xml:space="preserve"> 및 경조비</t>
  </si>
  <si>
    <t xml:space="preserve"> 행 사 비</t>
  </si>
  <si>
    <t xml:space="preserve"> 기타 운영비</t>
  </si>
  <si>
    <t xml:space="preserve"> 경상비 전출금</t>
  </si>
  <si>
    <t xml:space="preserve"> 법정부담 전출금</t>
  </si>
  <si>
    <t xml:space="preserve"> 기타기금 적립</t>
  </si>
  <si>
    <t xml:space="preserve"> 업무용 집기비품</t>
  </si>
  <si>
    <t>유동자금</t>
  </si>
  <si>
    <t>비    고</t>
  </si>
  <si>
    <t xml:space="preserve">  건축물 관리비</t>
  </si>
  <si>
    <t xml:space="preserve">  장비관리비</t>
  </si>
  <si>
    <t xml:space="preserve">  기타시설 관리비</t>
  </si>
  <si>
    <t xml:space="preserve"> 사무용품비</t>
  </si>
  <si>
    <t>투자유가증권</t>
  </si>
  <si>
    <t>출연기본금대체액</t>
  </si>
  <si>
    <t xml:space="preserve">          (단위 : 원)</t>
  </si>
  <si>
    <t>매입지출</t>
  </si>
  <si>
    <t>기 본 재 무 제 표</t>
  </si>
  <si>
    <t>건 축 기 금 인 출</t>
  </si>
  <si>
    <t>건 축 기 금 적 립</t>
  </si>
  <si>
    <t>투자유가증권 매각대</t>
  </si>
  <si>
    <t>건 축 기 금</t>
  </si>
  <si>
    <t>전입금수입</t>
  </si>
  <si>
    <t>기부금수입</t>
  </si>
  <si>
    <t>예금이자수입</t>
  </si>
  <si>
    <t>예금이자</t>
  </si>
  <si>
    <t>기타교육외수입</t>
  </si>
  <si>
    <t xml:space="preserve">  대원빌딩 임대료에 대한 연체료 등</t>
  </si>
  <si>
    <t>잡수입</t>
  </si>
  <si>
    <t xml:space="preserve">  대원빌딩 건물 임대료 및 토지임대료</t>
  </si>
  <si>
    <t>임대료수입</t>
  </si>
  <si>
    <t xml:space="preserve">  대원빌딩 관리비 수입</t>
  </si>
  <si>
    <t>투 자 자 산 수 입</t>
  </si>
  <si>
    <t>특정기금인출수입</t>
  </si>
  <si>
    <t>기타기금인출</t>
  </si>
  <si>
    <t xml:space="preserve">  대원빌딩 임대보증금 등</t>
  </si>
  <si>
    <t>임대보증금수입</t>
  </si>
  <si>
    <t>기초유동자산</t>
  </si>
  <si>
    <t>기초유동부채</t>
  </si>
  <si>
    <t>자  금  수  입  총  계</t>
  </si>
  <si>
    <t>예산액</t>
  </si>
  <si>
    <t>예비비사용액</t>
  </si>
  <si>
    <t>전용증감액(△)</t>
  </si>
  <si>
    <t>차감액</t>
  </si>
  <si>
    <t xml:space="preserve">  직무수행 교통비</t>
  </si>
  <si>
    <t>소모품비</t>
  </si>
  <si>
    <t>회의비</t>
  </si>
  <si>
    <t>행사비</t>
  </si>
  <si>
    <t>기타운영비</t>
  </si>
  <si>
    <t>전  출  금</t>
  </si>
  <si>
    <t>전출금</t>
  </si>
  <si>
    <t>경상비전출금</t>
  </si>
  <si>
    <t>유형고정자산</t>
  </si>
  <si>
    <t>상환</t>
  </si>
  <si>
    <t>1. 자  산</t>
  </si>
  <si>
    <t>유  동  자  산</t>
  </si>
  <si>
    <t>유  동  자  금</t>
  </si>
  <si>
    <t>현금</t>
  </si>
  <si>
    <t xml:space="preserve">예금 </t>
  </si>
  <si>
    <t>선급금</t>
  </si>
  <si>
    <t>미수금</t>
  </si>
  <si>
    <t>가지급금</t>
  </si>
  <si>
    <t>선급법인세</t>
  </si>
  <si>
    <t>투 자 와 기 타 자 산</t>
  </si>
  <si>
    <t>설    치    학   교</t>
  </si>
  <si>
    <t>투자자산</t>
  </si>
  <si>
    <t xml:space="preserve">기타기금 </t>
  </si>
  <si>
    <t xml:space="preserve">기타자산 </t>
  </si>
  <si>
    <t xml:space="preserve">전신전화보증금 </t>
  </si>
  <si>
    <t>고  정  자  산</t>
  </si>
  <si>
    <t xml:space="preserve">유형고정자산 </t>
  </si>
  <si>
    <t xml:space="preserve">토지 </t>
  </si>
  <si>
    <t>건물</t>
  </si>
  <si>
    <t>구축물</t>
  </si>
  <si>
    <t>집기비품</t>
  </si>
  <si>
    <t>감가상각누계액</t>
  </si>
  <si>
    <t>자  산  총  계</t>
  </si>
  <si>
    <t>유  동  부  채</t>
  </si>
  <si>
    <t>일반예수금</t>
  </si>
  <si>
    <t>제세예수금</t>
  </si>
  <si>
    <t>미지급금</t>
  </si>
  <si>
    <t>고  정  부  채</t>
  </si>
  <si>
    <t>기   본   금</t>
  </si>
  <si>
    <t>출연기본금</t>
  </si>
  <si>
    <t>설립자기본금</t>
  </si>
  <si>
    <t>기타기본금</t>
  </si>
  <si>
    <t>적립금</t>
  </si>
  <si>
    <t>건 축 적 립 금</t>
  </si>
  <si>
    <t>기타적립금</t>
  </si>
  <si>
    <t>운영차액</t>
  </si>
  <si>
    <t>전기이월운영차액</t>
  </si>
  <si>
    <t>1. 운영수익</t>
  </si>
  <si>
    <t>전 입 및 기 부 수 입</t>
  </si>
  <si>
    <t>특별회계전입금</t>
  </si>
  <si>
    <t>2. 운영비용</t>
  </si>
  <si>
    <t>구  분</t>
  </si>
  <si>
    <t>운영비용</t>
  </si>
  <si>
    <t xml:space="preserve">전 출 금 </t>
  </si>
  <si>
    <t>운  영  비  용  합  계</t>
  </si>
  <si>
    <t>기본금</t>
  </si>
  <si>
    <t>대체액</t>
  </si>
  <si>
    <t>기 본 금 대 체 액</t>
  </si>
  <si>
    <t>기타기본금대체액</t>
  </si>
  <si>
    <t>제적립금대체액</t>
  </si>
  <si>
    <t>건축적립금대체액</t>
  </si>
  <si>
    <t>기타적립금대체액</t>
  </si>
  <si>
    <t>당 기 운 영 차 액</t>
  </si>
  <si>
    <t>운영차액대체</t>
  </si>
  <si>
    <t>직원 퇴직금</t>
  </si>
  <si>
    <t>기 본 재 무 제 표</t>
  </si>
  <si>
    <t>법   인   회   계</t>
  </si>
  <si>
    <t>고정자산매각수입</t>
  </si>
  <si>
    <t>유형고정자산매각수입</t>
  </si>
  <si>
    <t>토 지 매 각 대</t>
  </si>
  <si>
    <t>미사용전기이월</t>
  </si>
  <si>
    <t>자             금</t>
  </si>
  <si>
    <t>외화환산이익</t>
  </si>
  <si>
    <t>설립자기본금대체액</t>
  </si>
  <si>
    <t>투자유가증권처분이익</t>
  </si>
  <si>
    <t>차 량 유 지 비</t>
  </si>
  <si>
    <t>교 육 훈 련 비</t>
  </si>
  <si>
    <t>자 산 전 출 금</t>
  </si>
  <si>
    <t>예 비 비</t>
  </si>
  <si>
    <t>예 비 비</t>
  </si>
  <si>
    <t>건설가계정</t>
  </si>
  <si>
    <t xml:space="preserve"> 교육훈련비</t>
  </si>
  <si>
    <t xml:space="preserve"> 임대보증금 반환등</t>
  </si>
  <si>
    <t xml:space="preserve">  차량 유지비</t>
  </si>
  <si>
    <t>건 설 가 계 정</t>
  </si>
  <si>
    <t>여 비 교 통 비</t>
  </si>
  <si>
    <t>투자자산지출</t>
  </si>
  <si>
    <t>미사용차기이월자금</t>
  </si>
  <si>
    <t>국고보조금수입</t>
  </si>
  <si>
    <t>기 타 보 조 금</t>
  </si>
  <si>
    <t>토지매입비</t>
  </si>
  <si>
    <t>국고보조금</t>
  </si>
  <si>
    <t>기타보조금</t>
  </si>
  <si>
    <t>외화환산손실</t>
  </si>
  <si>
    <t xml:space="preserve">  화재보험료외</t>
  </si>
  <si>
    <t>고정자산처분손실</t>
  </si>
  <si>
    <t>대 손 상 각</t>
  </si>
  <si>
    <t>기타투자자산</t>
  </si>
  <si>
    <t>대손상각</t>
  </si>
  <si>
    <t>차 량운반구매입비</t>
  </si>
  <si>
    <t>차 량 운 반구</t>
  </si>
  <si>
    <t>외화기말평가손실</t>
  </si>
  <si>
    <t>결    산     서</t>
  </si>
  <si>
    <t xml:space="preserve">  학교법인 동원육영회</t>
  </si>
  <si>
    <t>초.중.고교</t>
  </si>
  <si>
    <t>설치학교(고등학교)투자지출</t>
  </si>
  <si>
    <t>투자유가증권매입대</t>
  </si>
  <si>
    <t xml:space="preserve"> 대원빌딩 전기수도료</t>
  </si>
  <si>
    <t xml:space="preserve"> 종합토지세 외 </t>
  </si>
  <si>
    <t xml:space="preserve"> 이사회 회의비 및</t>
  </si>
  <si>
    <t xml:space="preserve"> 소위원회 회의비</t>
  </si>
  <si>
    <t>교내 국유지매입비</t>
  </si>
  <si>
    <t>건축기금 적립</t>
  </si>
  <si>
    <t>대원빌딩 시설용역비</t>
  </si>
  <si>
    <t>고유목적사업준비금환입액</t>
  </si>
  <si>
    <t>(2007. 3. 1 부터  2008. 2. 29 까지)</t>
  </si>
  <si>
    <t>기타자산수입</t>
  </si>
  <si>
    <t>전신전화보증금회수</t>
  </si>
  <si>
    <t>기타자산수입</t>
  </si>
  <si>
    <t>부속외고측량비</t>
  </si>
  <si>
    <t>(당기 : 2008. 2.  29 현재)</t>
  </si>
  <si>
    <t>(전기 : 2007. 2.  28 현재)</t>
  </si>
  <si>
    <t>(당기 : 2007. 3. 1 부터 2008. 2. 29 까지)</t>
  </si>
  <si>
    <t>(전기 : 2006. 3. 1 부터 2007. 2. 28 까지)</t>
  </si>
  <si>
    <t>고정자산처분이익</t>
  </si>
  <si>
    <t>예비비</t>
  </si>
  <si>
    <t>대  차  대  조  표</t>
  </si>
  <si>
    <t xml:space="preserve">  수익사업 기부금 </t>
  </si>
  <si>
    <t>㈜외대어연 출자금</t>
  </si>
  <si>
    <t>고유목적사업준비금전입액</t>
  </si>
  <si>
    <t>2007년도</t>
  </si>
  <si>
    <t>현 금  및  예 금 명 세 서</t>
  </si>
  <si>
    <t>자금의종류</t>
  </si>
  <si>
    <t>구분(현금 또는예금)</t>
  </si>
  <si>
    <t>용  도</t>
  </si>
  <si>
    <t>예치기관</t>
  </si>
  <si>
    <t>예금종류</t>
  </si>
  <si>
    <t>구좌번호</t>
  </si>
  <si>
    <t>(예치)금액</t>
  </si>
  <si>
    <t>만기일</t>
  </si>
  <si>
    <t>이자율</t>
  </si>
  <si>
    <t>비  고</t>
  </si>
  <si>
    <t>운영자금</t>
  </si>
  <si>
    <t>예금</t>
  </si>
  <si>
    <t>기업자유</t>
  </si>
  <si>
    <t>132-20-781557</t>
  </si>
  <si>
    <t>정기예금</t>
  </si>
  <si>
    <t>132-80-065788</t>
  </si>
  <si>
    <t>2008.11.03</t>
  </si>
  <si>
    <t>외화보통예금</t>
  </si>
  <si>
    <t>132-88-012171</t>
  </si>
  <si>
    <t>2008.05.02</t>
  </si>
  <si>
    <t>USE 103,749.56</t>
  </si>
  <si>
    <t>우리은행 외대지점</t>
  </si>
  <si>
    <t>1005-001-144832</t>
  </si>
  <si>
    <t>526-431051-13-043</t>
  </si>
  <si>
    <t>1022-100-051705</t>
  </si>
  <si>
    <t>2008.03.19</t>
  </si>
  <si>
    <t>수협은행 테헤란로</t>
  </si>
  <si>
    <t>205-13-003392</t>
  </si>
  <si>
    <t>205-21-004571</t>
  </si>
  <si>
    <t>2008.07.25</t>
  </si>
  <si>
    <t>205-21-004307</t>
  </si>
  <si>
    <t>2008.04.17</t>
  </si>
  <si>
    <t>신한은행 중랑교</t>
  </si>
  <si>
    <t>210-002-371530</t>
  </si>
  <si>
    <t>수협은행 공덕역</t>
  </si>
  <si>
    <t>408-22-000077</t>
  </si>
  <si>
    <t>2008.03.05</t>
  </si>
  <si>
    <t>외환은행 삼성지점</t>
  </si>
  <si>
    <t>보통예금</t>
  </si>
  <si>
    <t>126-22-01543-7</t>
  </si>
  <si>
    <t>구내우체국.용인</t>
  </si>
  <si>
    <t>104091-01-000841</t>
  </si>
  <si>
    <t>소   계</t>
  </si>
  <si>
    <t>기타기금</t>
  </si>
  <si>
    <t>205-22-002704</t>
  </si>
  <si>
    <t>205-22-003042</t>
  </si>
  <si>
    <t>2009.01.12</t>
  </si>
  <si>
    <t>건축기금</t>
  </si>
  <si>
    <t>1022-000-060856</t>
  </si>
  <si>
    <t>2008.06.10</t>
  </si>
  <si>
    <t>1020-803-363859</t>
  </si>
  <si>
    <t>합  계</t>
  </si>
  <si>
    <t>현  금  실  사  표</t>
  </si>
  <si>
    <t xml:space="preserve">  기관명 : </t>
  </si>
  <si>
    <t>감 사 인  :</t>
  </si>
  <si>
    <t>피감사인 :</t>
  </si>
  <si>
    <t xml:space="preserve"> 실시하였습니다. 현금실사의 내용은(다음에 지적된 사항을 제외하고는) 아래와 같이 정확하였습니다</t>
  </si>
  <si>
    <t xml:space="preserve">(단위 : 원)  </t>
  </si>
  <si>
    <t>종  류</t>
  </si>
  <si>
    <t>수  량</t>
  </si>
  <si>
    <t>비                                     고</t>
  </si>
  <si>
    <t>보유현금</t>
  </si>
  <si>
    <t>지 폐</t>
  </si>
  <si>
    <t>10,000원</t>
  </si>
  <si>
    <t>5,000원</t>
  </si>
  <si>
    <t>1,000원</t>
  </si>
  <si>
    <t>주 화</t>
  </si>
  <si>
    <t>500원</t>
  </si>
  <si>
    <t>100원</t>
  </si>
  <si>
    <t>50원</t>
  </si>
  <si>
    <t>10원</t>
  </si>
  <si>
    <t>5원</t>
  </si>
  <si>
    <t>1원</t>
  </si>
  <si>
    <t>자기앞수표</t>
  </si>
  <si>
    <t>기타</t>
  </si>
  <si>
    <t>매</t>
  </si>
  <si>
    <t>합      계</t>
  </si>
  <si>
    <t>지출제증빙</t>
  </si>
  <si>
    <t>(가)</t>
  </si>
  <si>
    <t>합                 계</t>
  </si>
  <si>
    <t>과          부          족</t>
  </si>
  <si>
    <t>(나)</t>
  </si>
  <si>
    <t>지출액</t>
  </si>
  <si>
    <t>※ 지적된 사항(과부족액이 있을 떄)</t>
  </si>
  <si>
    <t>(다)</t>
  </si>
  <si>
    <t>입금액</t>
  </si>
  <si>
    <t>(라)</t>
  </si>
  <si>
    <t>(가) + (나) - (다)</t>
  </si>
  <si>
    <t>(교비.기성회 회계)</t>
  </si>
  <si>
    <t xml:space="preserve">     감 사 인 : (입회인)           감   사          이     훈         (인)  </t>
  </si>
  <si>
    <t>15매</t>
  </si>
  <si>
    <t>3개</t>
  </si>
  <si>
    <t>미  수  금  명  세  서</t>
  </si>
  <si>
    <t xml:space="preserve"> </t>
  </si>
  <si>
    <t>(단위 : 원)</t>
  </si>
  <si>
    <t>구  분</t>
  </si>
  <si>
    <t>내  용</t>
  </si>
  <si>
    <t>금    액</t>
  </si>
  <si>
    <t>비  고</t>
  </si>
  <si>
    <t>수익용 건물(대원빌딩)</t>
  </si>
  <si>
    <t>연말정산 환급세액</t>
  </si>
  <si>
    <t>합  계</t>
  </si>
  <si>
    <t>건축기금</t>
  </si>
  <si>
    <t>계</t>
  </si>
  <si>
    <t>고유목적사업준비금
환       입            액</t>
  </si>
  <si>
    <t>운영계산서 부속명세서</t>
  </si>
  <si>
    <t>대차대조표 부속명세서</t>
  </si>
  <si>
    <t>제일은행 이문지점</t>
  </si>
  <si>
    <t>우리은행외대지점</t>
  </si>
  <si>
    <t>2008.07.02</t>
  </si>
  <si>
    <t>408-22-000084</t>
  </si>
  <si>
    <t>1022-700-065986</t>
  </si>
  <si>
    <t>132-80-065852</t>
  </si>
  <si>
    <t>2008.05.06</t>
  </si>
  <si>
    <t>기타투자</t>
  </si>
  <si>
    <t>2008.08.29</t>
  </si>
  <si>
    <t>자      산</t>
  </si>
  <si>
    <t>132-80-065863</t>
  </si>
  <si>
    <t>현  금  실  사  표</t>
  </si>
  <si>
    <t xml:space="preserve">  기관명 : </t>
  </si>
  <si>
    <t>(학)동원육영회</t>
  </si>
  <si>
    <t xml:space="preserve">2008년  4월 10 일  </t>
  </si>
  <si>
    <t>법인.일반회계</t>
  </si>
  <si>
    <t>(입회인)       외부감 사</t>
  </si>
  <si>
    <t xml:space="preserve">이 기  화       (인)  </t>
  </si>
  <si>
    <t>출납담당  (직명) 경리과장   (성명)</t>
  </si>
  <si>
    <t xml:space="preserve">곽  순  석       (인) </t>
  </si>
  <si>
    <t xml:space="preserve"> </t>
  </si>
  <si>
    <t>책 임 자   (직명) 사무처장   (성명)</t>
  </si>
  <si>
    <t xml:space="preserve">권  철  근       (인)  </t>
  </si>
  <si>
    <t xml:space="preserve">   본 감사인은 사학기관 재무회계규칙에 대한 특례규칙 제 40조 제 1항에 의하여 현금실사표를 첨부하고저 2008. 4 . 10 . 11:00  시, 현금검사(實査)를</t>
  </si>
  <si>
    <t xml:space="preserve"> 실시하였습니다. 현금실사의 내용은(다음에 지적된 사항을 제외하고는) 아래와 같이 정확하였습니다</t>
  </si>
  <si>
    <t xml:space="preserve">(단위 : 원)  </t>
  </si>
  <si>
    <t>구  분</t>
  </si>
  <si>
    <t>종  류</t>
  </si>
  <si>
    <t>수  량</t>
  </si>
  <si>
    <t>금    액</t>
  </si>
  <si>
    <t>비                                     고</t>
  </si>
  <si>
    <t>보유현금</t>
  </si>
  <si>
    <t>지 폐</t>
  </si>
  <si>
    <t>10,000원</t>
  </si>
  <si>
    <t>113매</t>
  </si>
  <si>
    <t>5,000원</t>
  </si>
  <si>
    <t>5매</t>
  </si>
  <si>
    <t>1,000원</t>
  </si>
  <si>
    <t>24매</t>
  </si>
  <si>
    <t>주 화</t>
  </si>
  <si>
    <t>500원</t>
  </si>
  <si>
    <t>21개</t>
  </si>
  <si>
    <t>100원</t>
  </si>
  <si>
    <t>37개</t>
  </si>
  <si>
    <t>50원</t>
  </si>
  <si>
    <t>36개</t>
  </si>
  <si>
    <t>10원</t>
  </si>
  <si>
    <t>5원</t>
  </si>
  <si>
    <t>0개</t>
  </si>
  <si>
    <t>1원</t>
  </si>
  <si>
    <t>자기앞수표</t>
  </si>
  <si>
    <t>14매</t>
  </si>
  <si>
    <t>기타</t>
  </si>
  <si>
    <t>매</t>
  </si>
  <si>
    <t>합      계</t>
  </si>
  <si>
    <t>지출제증빙</t>
  </si>
  <si>
    <t>(가)</t>
  </si>
  <si>
    <t>합                 계</t>
  </si>
  <si>
    <t>현금 출납부 잔액(2008년 4월 10일 현재)</t>
  </si>
  <si>
    <t>과          부          족</t>
  </si>
  <si>
    <t>(나)</t>
  </si>
  <si>
    <t>2008년 3월 03일 까지</t>
  </si>
  <si>
    <t>지출액</t>
  </si>
  <si>
    <t>※ 지적된 사항(과부족액이 있을 떄)</t>
  </si>
  <si>
    <t>2008년 4월 10일 까지</t>
  </si>
  <si>
    <t>(다)</t>
  </si>
  <si>
    <t>2008년 3월 03일 부터</t>
  </si>
  <si>
    <t>입금액</t>
  </si>
  <si>
    <t>(라)</t>
  </si>
  <si>
    <t>2008년 2월 29일 현재잔액</t>
  </si>
  <si>
    <t>(가) + (나) - (다)</t>
  </si>
  <si>
    <t>2008년 2월 29일 현재 B/S 잔액</t>
  </si>
  <si>
    <t>2006년 4월  10일 현재  과부족액</t>
  </si>
  <si>
    <t>(교비.기성회 회계)</t>
  </si>
  <si>
    <t>(학)동원육영</t>
  </si>
  <si>
    <t>회</t>
  </si>
  <si>
    <t xml:space="preserve">2003년  4월 03 일  </t>
  </si>
  <si>
    <t>법인.일반회</t>
  </si>
  <si>
    <t xml:space="preserve">     피감사인 :  출납담당 (직명) 직    원    (성명)    곽  순  석       (인)  </t>
  </si>
  <si>
    <t xml:space="preserve">                      책 임 자  (직명) 사무주임  (성명)    김  춘  옥       (인)  </t>
  </si>
  <si>
    <t xml:space="preserve">   본 감사인은 사학기관 재무회계규칙에 대한 특례규칙 제 40조 제 1항에 의하여 현금실사표를 첨부하고저 2002. 4 . 2 . 17 : 00  시, 현금검사(實査)를</t>
  </si>
  <si>
    <t>현금실사표를 첨부하고저 2003. 4.  3. 15:00분 현금 검사(實査)를</t>
  </si>
  <si>
    <t>2매</t>
  </si>
  <si>
    <t>10매</t>
  </si>
  <si>
    <t>개</t>
  </si>
  <si>
    <t>1개</t>
  </si>
  <si>
    <t>4개</t>
  </si>
  <si>
    <t>2개</t>
  </si>
  <si>
    <t>현금 출납부 잔액(2003년 4월 02일 현재)</t>
  </si>
  <si>
    <t>2003년 3월 01일 까지</t>
  </si>
  <si>
    <t>2003년 4월 03일 까지</t>
  </si>
  <si>
    <t>2003년 3월 01일 부터</t>
  </si>
  <si>
    <t>2003년 2월 28일 현재잔액</t>
  </si>
  <si>
    <t>2003년 2월 28일 현재 B/S 잔액</t>
  </si>
  <si>
    <t>2003년 4월  2일 현재  과부족액</t>
  </si>
  <si>
    <t>선  급  금  명  세  서</t>
  </si>
  <si>
    <t>금     액</t>
  </si>
  <si>
    <t>선 급 금</t>
  </si>
  <si>
    <t>대원빌딩 부가세</t>
  </si>
  <si>
    <t>02월분 임대료 외</t>
  </si>
  <si>
    <t>알파문구</t>
  </si>
  <si>
    <t>9월,1월,2월분 임대료 외</t>
  </si>
  <si>
    <t>굴국밥전문점</t>
  </si>
  <si>
    <t>02월분 임대료외</t>
  </si>
  <si>
    <t>대원칼국수</t>
  </si>
  <si>
    <t>예사랑</t>
  </si>
  <si>
    <t>선 급 법 인 세 명 세 서</t>
  </si>
  <si>
    <t>연 월 일</t>
  </si>
  <si>
    <t>징수의무자</t>
  </si>
  <si>
    <t>과세표준</t>
  </si>
  <si>
    <t>선급법인세</t>
  </si>
  <si>
    <t>(수입이자)</t>
  </si>
  <si>
    <t>(원천납부액)</t>
  </si>
  <si>
    <t>2007/3/1 - 2008/2/29</t>
  </si>
  <si>
    <t>예금이자에 대한 법인세</t>
  </si>
  <si>
    <t>제일은행 이문지점외</t>
  </si>
  <si>
    <t>법인</t>
  </si>
  <si>
    <t>투자와기타자산명세서</t>
  </si>
  <si>
    <t>전기이월액</t>
  </si>
  <si>
    <t>당기증감액</t>
  </si>
  <si>
    <t>기말잔액</t>
  </si>
  <si>
    <t>증가액</t>
  </si>
  <si>
    <t>감소액</t>
  </si>
  <si>
    <t>설치학교</t>
  </si>
  <si>
    <t>대학교</t>
  </si>
  <si>
    <t>학교 토지 및 건물</t>
  </si>
  <si>
    <t>고등학교</t>
  </si>
  <si>
    <t>고등학교 건물</t>
  </si>
  <si>
    <t>투자자산</t>
  </si>
  <si>
    <t>투자유가증권</t>
  </si>
  <si>
    <t>주식 및 채권</t>
  </si>
  <si>
    <t>기타투자자산</t>
  </si>
  <si>
    <t>부속외고  기본재산 확보액</t>
  </si>
  <si>
    <t>특정기금</t>
  </si>
  <si>
    <t>건 축 기 금</t>
  </si>
  <si>
    <t>기타기금</t>
  </si>
  <si>
    <t>기 타 기 금</t>
  </si>
  <si>
    <t>기타자산</t>
  </si>
  <si>
    <t>전신전화 보증금</t>
  </si>
  <si>
    <t>합      계</t>
  </si>
  <si>
    <t>투 자 유 가 증 권 명 세 서</t>
  </si>
  <si>
    <t>종  목</t>
  </si>
  <si>
    <t>보유목적(취득사유)</t>
  </si>
  <si>
    <t>1주의금액</t>
  </si>
  <si>
    <t>주수</t>
  </si>
  <si>
    <t>취득가액</t>
  </si>
  <si>
    <t>시  가</t>
  </si>
  <si>
    <t>시가차액</t>
  </si>
  <si>
    <t>비    고</t>
  </si>
  <si>
    <t>동원농산㈜</t>
  </si>
  <si>
    <t>수익사업체</t>
  </si>
  <si>
    <t>동원안전시스템㈜</t>
  </si>
  <si>
    <t>㈜외대어연</t>
  </si>
  <si>
    <t>계</t>
  </si>
  <si>
    <t>고 정 자 산 명 세 서</t>
  </si>
  <si>
    <t>계정과목</t>
  </si>
  <si>
    <t>용        도
(교육,수익)</t>
  </si>
  <si>
    <t>당 기 증 감 액</t>
  </si>
  <si>
    <t>대체증가(감소)</t>
  </si>
  <si>
    <t>유형고정자산</t>
  </si>
  <si>
    <t>토지</t>
  </si>
  <si>
    <t>수익</t>
  </si>
  <si>
    <t>건물</t>
  </si>
  <si>
    <t>"</t>
  </si>
  <si>
    <t>집기비품</t>
  </si>
  <si>
    <t>교육</t>
  </si>
  <si>
    <t>차량운반구</t>
  </si>
  <si>
    <t>건설가계정</t>
  </si>
  <si>
    <t>감가상각누계액</t>
  </si>
  <si>
    <t>교육
수익</t>
  </si>
  <si>
    <t>예 수 금 명 세 서</t>
  </si>
  <si>
    <t>제세예수금</t>
  </si>
  <si>
    <t>부가세 예수금</t>
  </si>
  <si>
    <t>2월분 급여 원천세외</t>
  </si>
  <si>
    <t>합계</t>
  </si>
  <si>
    <t>미  지  급  금  명  세  서</t>
  </si>
  <si>
    <t>미지급금</t>
  </si>
  <si>
    <t>대학교 차량보험료 환입</t>
  </si>
  <si>
    <t>임 대 보 증 금 명 세 서</t>
  </si>
  <si>
    <t>임대보증금</t>
  </si>
  <si>
    <t xml:space="preserve">아현아파트                                                </t>
  </si>
  <si>
    <t>오종원</t>
  </si>
  <si>
    <t>세곡동방</t>
  </si>
  <si>
    <t>박용득</t>
  </si>
  <si>
    <t>대원빌딩</t>
  </si>
  <si>
    <t xml:space="preserve">알파문구 1층                                             </t>
  </si>
  <si>
    <t>김상철</t>
  </si>
  <si>
    <t>㈜티맥스소프트  2층,3층</t>
  </si>
  <si>
    <t>김병국,박용연</t>
  </si>
  <si>
    <t>㈜티맥스소프트  4층,5층</t>
  </si>
  <si>
    <t>현대자동차㈜ 6층</t>
  </si>
  <si>
    <t>김동진</t>
  </si>
  <si>
    <t>㈜무송종합엔지니어링  7층</t>
  </si>
  <si>
    <t>김기두</t>
  </si>
  <si>
    <t>㈜건축사사무소 청암씨엔에스 8층</t>
  </si>
  <si>
    <t>최용규,강인식</t>
  </si>
  <si>
    <t>피씨에이생명보험㈜</t>
  </si>
  <si>
    <t>윌리엄라일</t>
  </si>
  <si>
    <t>㈜브룩스브라더즈코리아</t>
  </si>
  <si>
    <t>후쿠이카쓰미츠
클라우디오델베키오</t>
  </si>
  <si>
    <t>동원안전시스템㈜  9층</t>
  </si>
  <si>
    <t>정윤</t>
  </si>
  <si>
    <t>인터터치㈜ 9층</t>
  </si>
  <si>
    <t>타카하라산</t>
  </si>
  <si>
    <t>미래에셋생명보험㈜  10층,12층</t>
  </si>
  <si>
    <t>윤진홍</t>
  </si>
  <si>
    <t>㈜티맥스소프트</t>
  </si>
  <si>
    <t xml:space="preserve">풍경소리  지하A                                  </t>
  </si>
  <si>
    <t>차성열</t>
  </si>
  <si>
    <t>굴국밥전문점 지하B</t>
  </si>
  <si>
    <t>최준형</t>
  </si>
  <si>
    <t xml:space="preserve">대원칼국수 지하C                    </t>
  </si>
  <si>
    <t>김선순</t>
  </si>
  <si>
    <t xml:space="preserve">고향산천   지하D                     </t>
  </si>
  <si>
    <t>채재숙</t>
  </si>
  <si>
    <t xml:space="preserve">정가네백반 지하E                    </t>
  </si>
  <si>
    <t>김명애</t>
  </si>
  <si>
    <t>예사랑 지하F-1</t>
  </si>
  <si>
    <t>이순자</t>
  </si>
  <si>
    <t>참살이청국장F-2</t>
  </si>
  <si>
    <t>이강은</t>
  </si>
  <si>
    <t>투자유가증권평가충당금명세서</t>
  </si>
  <si>
    <t>보유주식수</t>
  </si>
  <si>
    <t>취득원가</t>
  </si>
  <si>
    <t>평가충당금</t>
  </si>
  <si>
    <t>비고</t>
  </si>
  <si>
    <t>주     식</t>
  </si>
  <si>
    <t>준미디어㈜</t>
  </si>
  <si>
    <t>합            계</t>
  </si>
  <si>
    <t>감가상각 누계액 명세서</t>
  </si>
  <si>
    <t>내    용</t>
  </si>
  <si>
    <t>금  액</t>
  </si>
  <si>
    <t>건       물</t>
  </si>
  <si>
    <t>건물 감가상각 누계액</t>
  </si>
  <si>
    <t>건물은 40년</t>
  </si>
  <si>
    <t>비        품</t>
  </si>
  <si>
    <t>비품 감가상각 누계액</t>
  </si>
  <si>
    <t>집기비품 5년 정액법</t>
  </si>
  <si>
    <t>고유목적사업 준비금 명세서</t>
  </si>
  <si>
    <t>적    요</t>
  </si>
  <si>
    <t xml:space="preserve">고유목적사업준비금 </t>
  </si>
  <si>
    <t xml:space="preserve">고유목적사업 준비금 </t>
  </si>
  <si>
    <t>수익사업소득 금액</t>
  </si>
  <si>
    <t>기  본  금  명  세  서</t>
  </si>
  <si>
    <t>전기이월</t>
  </si>
  <si>
    <t>당 기 증 가</t>
  </si>
  <si>
    <t>당기감소</t>
  </si>
  <si>
    <t>순수증가</t>
  </si>
  <si>
    <t>대체증가</t>
  </si>
  <si>
    <t>순수감소</t>
  </si>
  <si>
    <t>대체감소</t>
  </si>
  <si>
    <t xml:space="preserve">출   연
</t>
  </si>
  <si>
    <t>설립자기본금</t>
  </si>
  <si>
    <t>기타기본금</t>
  </si>
  <si>
    <t>기본금</t>
  </si>
  <si>
    <t>소  계</t>
  </si>
  <si>
    <t>적립금</t>
  </si>
  <si>
    <t>건 축 적 립 금</t>
  </si>
  <si>
    <t>기타기금적립금</t>
  </si>
  <si>
    <t>운영차액</t>
  </si>
  <si>
    <t>전기이월운영차액</t>
  </si>
  <si>
    <t>당기운영차액</t>
  </si>
  <si>
    <t>합 계 잔 액 시 산 표</t>
  </si>
  <si>
    <t>(2007. 3. 1 부터 2008. 2.29까지)</t>
  </si>
  <si>
    <t>차    변(왼쪽)</t>
  </si>
  <si>
    <t>관(항)목</t>
  </si>
  <si>
    <t>대    변(오른쪽)</t>
  </si>
  <si>
    <t>잔  액</t>
  </si>
  <si>
    <t>코드번호</t>
  </si>
  <si>
    <t>과  목</t>
  </si>
  <si>
    <t>합    계</t>
  </si>
  <si>
    <t>자산</t>
  </si>
  <si>
    <t>유동자산</t>
  </si>
  <si>
    <t>(유동자금)</t>
  </si>
  <si>
    <t>현금</t>
  </si>
  <si>
    <t>예금</t>
  </si>
  <si>
    <t>(기타유동자산)</t>
  </si>
  <si>
    <t>선급금</t>
  </si>
  <si>
    <t>미수금</t>
  </si>
  <si>
    <t>가지급금</t>
  </si>
  <si>
    <t>투자와기타자산</t>
  </si>
  <si>
    <t>(설치학교)</t>
  </si>
  <si>
    <t>초.중.고교</t>
  </si>
  <si>
    <t>(투자자산)</t>
  </si>
  <si>
    <t>투자유가증권평가충당금</t>
  </si>
  <si>
    <t>(특정기금)</t>
  </si>
  <si>
    <t>(기타자산)</t>
  </si>
  <si>
    <t>전신전화보증금</t>
  </si>
  <si>
    <t>고정자산</t>
  </si>
  <si>
    <t>(유형고정자산)</t>
  </si>
  <si>
    <t>구축물</t>
  </si>
  <si>
    <t>차 량 운 반 구</t>
  </si>
  <si>
    <t>건 설 가 계 정</t>
  </si>
  <si>
    <t>부채</t>
  </si>
  <si>
    <t>유동부채</t>
  </si>
  <si>
    <t>(예수금)</t>
  </si>
  <si>
    <t>일반예수금</t>
  </si>
  <si>
    <t>(기타유동부채)</t>
  </si>
  <si>
    <t>가 수 금</t>
  </si>
  <si>
    <t>고정부채</t>
  </si>
  <si>
    <t>(기타고정부채)</t>
  </si>
  <si>
    <t>고유 목적사업 준비금</t>
  </si>
  <si>
    <t>기타고정부채</t>
  </si>
  <si>
    <t>(출연기본금)</t>
  </si>
  <si>
    <t>설  립  자  기  본   금</t>
  </si>
  <si>
    <t>(적립금)</t>
  </si>
  <si>
    <t>건축적립금</t>
  </si>
  <si>
    <t>기타적립금</t>
  </si>
  <si>
    <t>(운영차액)</t>
  </si>
  <si>
    <t>운영차액대체</t>
  </si>
  <si>
    <t>수입</t>
  </si>
  <si>
    <t>전입 및 기부수입</t>
  </si>
  <si>
    <t>(전입금수입)</t>
  </si>
  <si>
    <t>수익사업전입금</t>
  </si>
  <si>
    <t>(기부금수입)</t>
  </si>
  <si>
    <t>일반기부금</t>
  </si>
  <si>
    <t>지정기부금</t>
  </si>
  <si>
    <t>(국고보조금)</t>
  </si>
  <si>
    <t>기 타 보 조 금</t>
  </si>
  <si>
    <t>교육외수입</t>
  </si>
  <si>
    <t>(예금이자수입)</t>
  </si>
  <si>
    <t>예금이자</t>
  </si>
  <si>
    <t>(기타교육외수입)</t>
  </si>
  <si>
    <t>잡수입</t>
  </si>
  <si>
    <t>고유목적사업준비금환입액</t>
  </si>
  <si>
    <t>투자유가증권처분이익</t>
  </si>
  <si>
    <t>고정자산처분이익</t>
  </si>
  <si>
    <t>(수익재산수입)</t>
  </si>
  <si>
    <t>임대료 수입</t>
  </si>
  <si>
    <t>배당금수입</t>
  </si>
  <si>
    <t>기타수익재산수입</t>
  </si>
  <si>
    <t>지출</t>
  </si>
  <si>
    <t>보수</t>
  </si>
  <si>
    <t>(직원보수)</t>
  </si>
  <si>
    <t>직원급여</t>
  </si>
  <si>
    <t>직원상여금</t>
  </si>
  <si>
    <t>직원제수당</t>
  </si>
  <si>
    <t>직원법정부담금</t>
  </si>
  <si>
    <t>임시직 인건비</t>
  </si>
  <si>
    <t>직원퇴직금</t>
  </si>
  <si>
    <t>관리운영비</t>
  </si>
  <si>
    <t>(시설관리비)</t>
  </si>
  <si>
    <t>건축물 관리비</t>
  </si>
  <si>
    <t>장비 관리비</t>
  </si>
  <si>
    <t>시설 용역비</t>
  </si>
  <si>
    <t>보험료</t>
  </si>
  <si>
    <t>기타시설관리비</t>
  </si>
  <si>
    <t>(일반관리비)</t>
  </si>
  <si>
    <t>여비교통비</t>
  </si>
  <si>
    <t>차 량 유 지 비</t>
  </si>
  <si>
    <t>소모품비</t>
  </si>
  <si>
    <t>난방비</t>
  </si>
  <si>
    <t>전기수도료</t>
  </si>
  <si>
    <t>통신비</t>
  </si>
  <si>
    <t>제세공과금</t>
  </si>
  <si>
    <t>지급수수료</t>
  </si>
  <si>
    <t>(운영비)</t>
  </si>
  <si>
    <t>복리후생비</t>
  </si>
  <si>
    <t>교 육 훈 련 비</t>
  </si>
  <si>
    <t>일반용역비</t>
  </si>
  <si>
    <t>업무추진비</t>
  </si>
  <si>
    <t>회의비</t>
  </si>
  <si>
    <t>행사비</t>
  </si>
  <si>
    <t>기타운영비</t>
  </si>
  <si>
    <t>연구학생경비</t>
  </si>
  <si>
    <t>(학생경비)</t>
  </si>
  <si>
    <t>장학금</t>
  </si>
  <si>
    <t>교육외비용</t>
  </si>
  <si>
    <t>(기타 교육외 비용)</t>
  </si>
  <si>
    <t>잡손실</t>
  </si>
  <si>
    <t>외환차손</t>
  </si>
  <si>
    <t>고정자산처분손실</t>
  </si>
  <si>
    <t>고유목적사업준비금전입액</t>
  </si>
  <si>
    <t>대손상각</t>
  </si>
  <si>
    <t>전출금</t>
  </si>
  <si>
    <t>(전출금)</t>
  </si>
  <si>
    <t>경상비 전출금</t>
  </si>
  <si>
    <t>법 정 부 담 전 출 금</t>
  </si>
  <si>
    <t>자 산 전 출 금</t>
  </si>
  <si>
    <t>기본금대체액</t>
  </si>
  <si>
    <t>(출연기본금대체액)</t>
  </si>
  <si>
    <t>설립자기본금대체액</t>
  </si>
  <si>
    <t>기타기본금대체액</t>
  </si>
  <si>
    <t>(제적립금대체액)</t>
  </si>
  <si>
    <t>건축적립금대체액</t>
  </si>
  <si>
    <t>기타적립금대체액</t>
  </si>
  <si>
    <t>(운영차액대체)</t>
  </si>
  <si>
    <t>(당기운영차액)</t>
  </si>
  <si>
    <t>합          계</t>
  </si>
  <si>
    <t xml:space="preserve"> 부 속 명 세 서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</si>
</sst>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_ "/>
    <numFmt numFmtId="178" formatCode="\(#,##0\)"/>
    <numFmt numFmtId="179" formatCode="\(#,##0\);[Red]\(&quot;△&quot;#,##0\)"/>
    <numFmt numFmtId="180" formatCode="yy\.mm\.dd"/>
    <numFmt numFmtId="181" formatCode="#,##0_);\(#,##0\)"/>
    <numFmt numFmtId="182" formatCode="#,##0;[Red]#,##0"/>
    <numFmt numFmtId="183" formatCode="#\!\,##0;[Red]&quot;△&quot;#\!\,##0"/>
    <numFmt numFmtId="184" formatCode="&quot;\&quot;\!\(#\!\,##0&quot;\&quot;\!\);[Red]&quot;\&quot;\!\(&quot;△&quot;#\!\,##0&quot;\&quot;\!\)"/>
    <numFmt numFmtId="185" formatCode="yy&quot;\&quot;\!\.mm&quot;\&quot;\!\.dd"/>
  </numFmts>
  <fonts count="2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u val="single"/>
      <sz val="16"/>
      <name val="궁서체"/>
      <family val="1"/>
    </font>
    <font>
      <sz val="10"/>
      <name val="궁서체"/>
      <family val="1"/>
    </font>
    <font>
      <b/>
      <sz val="10"/>
      <name val="궁서체"/>
      <family val="1"/>
    </font>
    <font>
      <sz val="48"/>
      <name val="궁서체"/>
      <family val="1"/>
    </font>
    <font>
      <sz val="10"/>
      <name val="궁서"/>
      <family val="1"/>
    </font>
    <font>
      <b/>
      <u val="single"/>
      <sz val="16"/>
      <name val="궁서"/>
      <family val="1"/>
    </font>
    <font>
      <b/>
      <sz val="10"/>
      <name val="궁서"/>
      <family val="1"/>
    </font>
    <font>
      <sz val="7"/>
      <name val="궁서"/>
      <family val="1"/>
    </font>
    <font>
      <sz val="9"/>
      <name val="궁서"/>
      <family val="1"/>
    </font>
    <font>
      <sz val="9"/>
      <name val="굴림"/>
      <family val="3"/>
    </font>
    <font>
      <b/>
      <sz val="9"/>
      <name val="굴림"/>
      <family val="3"/>
    </font>
    <font>
      <b/>
      <sz val="22"/>
      <name val="궁서체"/>
      <family val="1"/>
    </font>
    <font>
      <sz val="6"/>
      <name val="궁서"/>
      <family val="1"/>
    </font>
    <font>
      <b/>
      <sz val="20"/>
      <name val="궁서체"/>
      <family val="1"/>
    </font>
    <font>
      <b/>
      <u val="single"/>
      <sz val="10"/>
      <name val="궁서"/>
      <family val="1"/>
    </font>
    <font>
      <b/>
      <sz val="8"/>
      <name val="돋움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176" fontId="8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lef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shrinkToFit="1"/>
    </xf>
    <xf numFmtId="0" fontId="8" fillId="0" borderId="4" xfId="0" applyFont="1" applyBorder="1" applyAlignment="1">
      <alignment horizontal="distributed"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distributed" vertical="center" wrapText="1"/>
    </xf>
    <xf numFmtId="176" fontId="8" fillId="0" borderId="2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81" fontId="8" fillId="0" borderId="2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3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shrinkToFit="1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0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2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33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30" xfId="0" applyFont="1" applyBorder="1" applyAlignment="1">
      <alignment horizontal="distributed" vertical="center" shrinkToFit="1"/>
    </xf>
    <xf numFmtId="176" fontId="8" fillId="0" borderId="10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vertical="center"/>
    </xf>
    <xf numFmtId="181" fontId="8" fillId="0" borderId="3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7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8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distributed" vertical="center"/>
    </xf>
    <xf numFmtId="0" fontId="8" fillId="0" borderId="37" xfId="0" applyFont="1" applyBorder="1" applyAlignment="1">
      <alignment horizontal="center" vertical="center"/>
    </xf>
    <xf numFmtId="3" fontId="10" fillId="0" borderId="37" xfId="0" applyNumberFormat="1" applyFont="1" applyBorder="1" applyAlignment="1">
      <alignment vertical="center"/>
    </xf>
    <xf numFmtId="185" fontId="8" fillId="0" borderId="37" xfId="0" applyNumberFormat="1" applyFont="1" applyBorder="1" applyAlignment="1">
      <alignment horizontal="center" vertical="center"/>
    </xf>
    <xf numFmtId="10" fontId="8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185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distributed" vertical="center"/>
    </xf>
    <xf numFmtId="0" fontId="8" fillId="0" borderId="40" xfId="0" applyFont="1" applyBorder="1" applyAlignment="1">
      <alignment horizontal="center" vertical="center"/>
    </xf>
    <xf numFmtId="3" fontId="8" fillId="0" borderId="40" xfId="0" applyNumberFormat="1" applyFont="1" applyBorder="1" applyAlignment="1">
      <alignment vertical="center"/>
    </xf>
    <xf numFmtId="185" fontId="8" fillId="0" borderId="40" xfId="0" applyNumberFormat="1" applyFont="1" applyBorder="1" applyAlignment="1">
      <alignment horizontal="center" vertical="center"/>
    </xf>
    <xf numFmtId="10" fontId="8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8" fillId="0" borderId="19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10" fontId="8" fillId="0" borderId="15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3" fontId="8" fillId="0" borderId="10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185" fontId="8" fillId="0" borderId="1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185" fontId="5" fillId="0" borderId="25" xfId="0" applyNumberFormat="1" applyFont="1" applyBorder="1" applyAlignment="1">
      <alignment horizontal="center" vertical="center"/>
    </xf>
    <xf numFmtId="10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8" fontId="8" fillId="0" borderId="40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183" fontId="8" fillId="0" borderId="38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81" fontId="8" fillId="0" borderId="18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3" fontId="8" fillId="0" borderId="40" xfId="0" applyNumberFormat="1" applyFont="1" applyBorder="1" applyAlignment="1">
      <alignment vertical="center"/>
    </xf>
    <xf numFmtId="181" fontId="8" fillId="0" borderId="40" xfId="0" applyNumberFormat="1" applyFont="1" applyBorder="1" applyAlignment="1">
      <alignment vertical="center"/>
    </xf>
    <xf numFmtId="184" fontId="8" fillId="0" borderId="18" xfId="0" applyNumberFormat="1" applyFont="1" applyBorder="1" applyAlignment="1">
      <alignment horizontal="center" vertical="center"/>
    </xf>
    <xf numFmtId="183" fontId="8" fillId="0" borderId="40" xfId="0" applyNumberFormat="1" applyFont="1" applyBorder="1" applyAlignment="1">
      <alignment vertical="center"/>
    </xf>
    <xf numFmtId="184" fontId="8" fillId="0" borderId="40" xfId="0" applyNumberFormat="1" applyFont="1" applyBorder="1" applyAlignment="1">
      <alignment vertical="center"/>
    </xf>
    <xf numFmtId="183" fontId="8" fillId="0" borderId="37" xfId="0" applyNumberFormat="1" applyFont="1" applyBorder="1" applyAlignment="1">
      <alignment vertical="center"/>
    </xf>
    <xf numFmtId="0" fontId="8" fillId="0" borderId="44" xfId="0" applyFont="1" applyBorder="1" applyAlignment="1">
      <alignment horizontal="distributed" vertical="center"/>
    </xf>
    <xf numFmtId="182" fontId="8" fillId="0" borderId="40" xfId="0" applyNumberFormat="1" applyFont="1" applyBorder="1" applyAlignment="1">
      <alignment vertical="center"/>
    </xf>
    <xf numFmtId="181" fontId="8" fillId="0" borderId="41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top"/>
    </xf>
    <xf numFmtId="0" fontId="8" fillId="0" borderId="28" xfId="0" applyFont="1" applyBorder="1" applyAlignment="1">
      <alignment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176" fontId="8" fillId="0" borderId="26" xfId="0" applyNumberFormat="1" applyFont="1" applyBorder="1" applyAlignment="1">
      <alignment horizontal="right" vertical="center"/>
    </xf>
    <xf numFmtId="184" fontId="8" fillId="0" borderId="10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8" fillId="0" borderId="18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distributed" vertical="center"/>
    </xf>
    <xf numFmtId="3" fontId="8" fillId="0" borderId="15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8" fillId="0" borderId="51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distributed" vertical="center"/>
    </xf>
    <xf numFmtId="3" fontId="5" fillId="0" borderId="7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horizontal="distributed" vertical="center"/>
    </xf>
    <xf numFmtId="3" fontId="5" fillId="0" borderId="41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horizontal="distributed" vertical="center"/>
    </xf>
    <xf numFmtId="3" fontId="5" fillId="0" borderId="16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horizontal="distributed" vertical="center"/>
    </xf>
    <xf numFmtId="3" fontId="5" fillId="0" borderId="38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47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distributed" vertical="center"/>
    </xf>
    <xf numFmtId="3" fontId="5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horizontal="distributed" vertical="center"/>
    </xf>
    <xf numFmtId="3" fontId="5" fillId="0" borderId="40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horizontal="distributed" vertical="center"/>
    </xf>
    <xf numFmtId="3" fontId="5" fillId="0" borderId="15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horizontal="distributed" vertical="center"/>
    </xf>
    <xf numFmtId="3" fontId="5" fillId="0" borderId="37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" fontId="8" fillId="0" borderId="5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84" fontId="8" fillId="0" borderId="30" xfId="0" applyNumberFormat="1" applyFont="1" applyBorder="1" applyAlignment="1">
      <alignment vertical="center"/>
    </xf>
    <xf numFmtId="184" fontId="8" fillId="0" borderId="7" xfId="0" applyNumberFormat="1" applyFont="1" applyBorder="1" applyAlignment="1">
      <alignment vertical="center"/>
    </xf>
    <xf numFmtId="184" fontId="8" fillId="0" borderId="16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right" vertical="center"/>
    </xf>
    <xf numFmtId="3" fontId="10" fillId="0" borderId="56" xfId="0" applyNumberFormat="1" applyFont="1" applyBorder="1" applyAlignment="1">
      <alignment horizontal="right" vertical="center"/>
    </xf>
    <xf numFmtId="1" fontId="10" fillId="0" borderId="57" xfId="0" applyNumberFormat="1" applyFont="1" applyBorder="1" applyAlignment="1">
      <alignment horizontal="center" vertical="center"/>
    </xf>
    <xf numFmtId="183" fontId="10" fillId="0" borderId="47" xfId="0" applyNumberFormat="1" applyFont="1" applyBorder="1" applyAlignment="1">
      <alignment horizontal="distributed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58" xfId="0" applyNumberFormat="1" applyFont="1" applyBorder="1" applyAlignment="1">
      <alignment horizontal="right" vertical="center"/>
    </xf>
    <xf numFmtId="1" fontId="10" fillId="0" borderId="39" xfId="0" applyNumberFormat="1" applyFont="1" applyBorder="1" applyAlignment="1">
      <alignment horizontal="center" vertical="center"/>
    </xf>
    <xf numFmtId="183" fontId="10" fillId="0" borderId="41" xfId="0" applyNumberFormat="1" applyFont="1" applyBorder="1" applyAlignment="1">
      <alignment horizontal="distributed" vertical="center"/>
    </xf>
    <xf numFmtId="178" fontId="8" fillId="0" borderId="59" xfId="0" applyNumberFormat="1" applyFont="1" applyBorder="1" applyAlignment="1">
      <alignment horizontal="right" vertical="center"/>
    </xf>
    <xf numFmtId="178" fontId="8" fillId="0" borderId="58" xfId="0" applyNumberFormat="1" applyFont="1" applyBorder="1" applyAlignment="1">
      <alignment horizontal="right" vertical="center"/>
    </xf>
    <xf numFmtId="1" fontId="8" fillId="0" borderId="39" xfId="0" applyNumberFormat="1" applyFont="1" applyBorder="1" applyAlignment="1">
      <alignment horizontal="center" vertical="center"/>
    </xf>
    <xf numFmtId="183" fontId="8" fillId="0" borderId="41" xfId="0" applyNumberFormat="1" applyFont="1" applyBorder="1" applyAlignment="1">
      <alignment horizontal="distributed" vertical="center"/>
    </xf>
    <xf numFmtId="3" fontId="8" fillId="0" borderId="8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3" fontId="8" fillId="0" borderId="58" xfId="0" applyNumberFormat="1" applyFont="1" applyBorder="1" applyAlignment="1">
      <alignment horizontal="right" vertical="center"/>
    </xf>
    <xf numFmtId="3" fontId="8" fillId="0" borderId="59" xfId="0" applyNumberFormat="1" applyFont="1" applyBorder="1" applyAlignment="1">
      <alignment horizontal="right" vertical="center"/>
    </xf>
    <xf numFmtId="3" fontId="10" fillId="0" borderId="59" xfId="0" applyNumberFormat="1" applyFont="1" applyBorder="1" applyAlignment="1">
      <alignment horizontal="right" vertical="center"/>
    </xf>
    <xf numFmtId="176" fontId="8" fillId="0" borderId="59" xfId="0" applyNumberFormat="1" applyFont="1" applyBorder="1" applyAlignment="1">
      <alignment horizontal="right" vertical="center"/>
    </xf>
    <xf numFmtId="181" fontId="8" fillId="0" borderId="59" xfId="0" applyNumberFormat="1" applyFont="1" applyBorder="1" applyAlignment="1">
      <alignment horizontal="right" vertical="center"/>
    </xf>
    <xf numFmtId="181" fontId="8" fillId="0" borderId="58" xfId="0" applyNumberFormat="1" applyFont="1" applyBorder="1" applyAlignment="1">
      <alignment horizontal="right" vertical="center"/>
    </xf>
    <xf numFmtId="176" fontId="8" fillId="0" borderId="58" xfId="0" applyNumberFormat="1" applyFont="1" applyBorder="1" applyAlignment="1">
      <alignment horizontal="right" vertical="center"/>
    </xf>
    <xf numFmtId="1" fontId="8" fillId="0" borderId="60" xfId="0" applyNumberFormat="1" applyFont="1" applyBorder="1" applyAlignment="1">
      <alignment horizontal="center" vertical="center"/>
    </xf>
    <xf numFmtId="179" fontId="8" fillId="0" borderId="58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vertical="center"/>
    </xf>
    <xf numFmtId="181" fontId="10" fillId="0" borderId="59" xfId="0" applyNumberFormat="1" applyFont="1" applyBorder="1" applyAlignment="1">
      <alignment horizontal="right" vertical="center"/>
    </xf>
    <xf numFmtId="181" fontId="10" fillId="0" borderId="58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177" fontId="8" fillId="0" borderId="59" xfId="0" applyNumberFormat="1" applyFont="1" applyBorder="1" applyAlignment="1">
      <alignment horizontal="right" vertical="center"/>
    </xf>
    <xf numFmtId="179" fontId="8" fillId="0" borderId="59" xfId="0" applyNumberFormat="1" applyFont="1" applyBorder="1" applyAlignment="1">
      <alignment horizontal="right" vertical="center"/>
    </xf>
    <xf numFmtId="3" fontId="10" fillId="0" borderId="48" xfId="0" applyNumberFormat="1" applyFont="1" applyBorder="1" applyAlignment="1">
      <alignment horizontal="right" vertical="center"/>
    </xf>
    <xf numFmtId="3" fontId="10" fillId="0" borderId="54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6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6" fontId="8" fillId="0" borderId="51" xfId="0" applyNumberFormat="1" applyFont="1" applyBorder="1" applyAlignment="1">
      <alignment horizontal="right" vertical="center"/>
    </xf>
    <xf numFmtId="176" fontId="8" fillId="0" borderId="62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7" fontId="10" fillId="0" borderId="61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3" fontId="8" fillId="0" borderId="63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21">
      <alignment vertical="center"/>
      <protection/>
    </xf>
    <xf numFmtId="0" fontId="7" fillId="0" borderId="0" xfId="0" applyFont="1" applyAlignment="1">
      <alignment horizontal="center" vertical="center"/>
    </xf>
    <xf numFmtId="176" fontId="8" fillId="0" borderId="64" xfId="0" applyNumberFormat="1" applyFont="1" applyBorder="1" applyAlignment="1">
      <alignment horizontal="right" vertical="center"/>
    </xf>
    <xf numFmtId="176" fontId="8" fillId="0" borderId="65" xfId="0" applyNumberFormat="1" applyFont="1" applyBorder="1" applyAlignment="1">
      <alignment horizontal="right" vertical="center"/>
    </xf>
    <xf numFmtId="176" fontId="8" fillId="0" borderId="36" xfId="0" applyNumberFormat="1" applyFont="1" applyBorder="1" applyAlignment="1">
      <alignment horizontal="right" vertical="center"/>
    </xf>
    <xf numFmtId="176" fontId="8" fillId="0" borderId="46" xfId="0" applyNumberFormat="1" applyFont="1" applyBorder="1" applyAlignment="1">
      <alignment horizontal="right" vertical="center"/>
    </xf>
    <xf numFmtId="176" fontId="8" fillId="0" borderId="42" xfId="0" applyNumberFormat="1" applyFont="1" applyBorder="1" applyAlignment="1">
      <alignment horizontal="right" vertical="center"/>
    </xf>
    <xf numFmtId="176" fontId="8" fillId="0" borderId="66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right" vertical="center"/>
    </xf>
    <xf numFmtId="176" fontId="8" fillId="0" borderId="50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176" fontId="8" fillId="0" borderId="68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54" xfId="0" applyNumberFormat="1" applyFont="1" applyBorder="1" applyAlignment="1">
      <alignment horizontal="right" vertical="center"/>
    </xf>
    <xf numFmtId="176" fontId="8" fillId="0" borderId="56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70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72" xfId="0" applyNumberFormat="1" applyFont="1" applyBorder="1" applyAlignment="1">
      <alignment horizontal="right" vertical="center"/>
    </xf>
    <xf numFmtId="176" fontId="8" fillId="0" borderId="67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61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>
      <alignment horizontal="right" vertical="center"/>
    </xf>
    <xf numFmtId="181" fontId="8" fillId="0" borderId="50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7" xfId="0" applyNumberFormat="1" applyFont="1" applyBorder="1" applyAlignment="1">
      <alignment horizontal="right" vertical="center"/>
    </xf>
    <xf numFmtId="181" fontId="8" fillId="0" borderId="16" xfId="0" applyNumberFormat="1" applyFont="1" applyBorder="1" applyAlignment="1">
      <alignment horizontal="right" vertical="center"/>
    </xf>
    <xf numFmtId="181" fontId="8" fillId="0" borderId="7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61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9" fontId="8" fillId="0" borderId="28" xfId="0" applyNumberFormat="1" applyFont="1" applyBorder="1" applyAlignment="1">
      <alignment horizontal="right" vertical="center"/>
    </xf>
    <xf numFmtId="179" fontId="8" fillId="0" borderId="47" xfId="0" applyNumberFormat="1" applyFont="1" applyBorder="1" applyAlignment="1">
      <alignment horizontal="right" vertical="center"/>
    </xf>
    <xf numFmtId="181" fontId="8" fillId="0" borderId="28" xfId="0" applyNumberFormat="1" applyFont="1" applyBorder="1" applyAlignment="1">
      <alignment horizontal="right" vertical="center"/>
    </xf>
    <xf numFmtId="181" fontId="8" fillId="0" borderId="47" xfId="0" applyNumberFormat="1" applyFont="1" applyBorder="1" applyAlignment="1">
      <alignment horizontal="right" vertical="center"/>
    </xf>
    <xf numFmtId="3" fontId="8" fillId="0" borderId="64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horizontal="right" vertical="center"/>
    </xf>
    <xf numFmtId="3" fontId="8" fillId="0" borderId="72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/>
    </xf>
    <xf numFmtId="3" fontId="8" fillId="0" borderId="66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50" xfId="0" applyNumberFormat="1" applyFont="1" applyBorder="1" applyAlignment="1">
      <alignment horizontal="right" vertical="center"/>
    </xf>
    <xf numFmtId="179" fontId="8" fillId="0" borderId="26" xfId="0" applyNumberFormat="1" applyFont="1" applyBorder="1" applyAlignment="1">
      <alignment horizontal="right" vertical="center"/>
    </xf>
    <xf numFmtId="179" fontId="8" fillId="0" borderId="50" xfId="0" applyNumberFormat="1" applyFont="1" applyBorder="1" applyAlignment="1">
      <alignment horizontal="right" vertical="center"/>
    </xf>
    <xf numFmtId="179" fontId="8" fillId="0" borderId="54" xfId="0" applyNumberFormat="1" applyFont="1" applyBorder="1" applyAlignment="1">
      <alignment horizontal="right" vertical="center"/>
    </xf>
    <xf numFmtId="179" fontId="8" fillId="0" borderId="56" xfId="0" applyNumberFormat="1" applyFont="1" applyBorder="1" applyAlignment="1">
      <alignment horizontal="right" vertical="center"/>
    </xf>
    <xf numFmtId="179" fontId="8" fillId="0" borderId="42" xfId="0" applyNumberFormat="1" applyFont="1" applyBorder="1" applyAlignment="1">
      <alignment horizontal="right" vertical="center"/>
    </xf>
    <xf numFmtId="179" fontId="8" fillId="0" borderId="66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81" fontId="8" fillId="0" borderId="29" xfId="0" applyNumberFormat="1" applyFont="1" applyBorder="1" applyAlignment="1">
      <alignment horizontal="right" vertical="center"/>
    </xf>
    <xf numFmtId="181" fontId="8" fillId="0" borderId="17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181" fontId="8" fillId="0" borderId="13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47" xfId="0" applyNumberFormat="1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81" fontId="8" fillId="0" borderId="64" xfId="0" applyNumberFormat="1" applyFont="1" applyBorder="1" applyAlignment="1">
      <alignment horizontal="right" vertical="center"/>
    </xf>
    <xf numFmtId="181" fontId="8" fillId="0" borderId="65" xfId="0" applyNumberFormat="1" applyFont="1" applyBorder="1" applyAlignment="1">
      <alignment horizontal="right" vertical="center"/>
    </xf>
    <xf numFmtId="181" fontId="8" fillId="0" borderId="13" xfId="0" applyNumberFormat="1" applyFont="1" applyBorder="1" applyAlignment="1">
      <alignment horizontal="right" vertical="center"/>
    </xf>
    <xf numFmtId="181" fontId="8" fillId="0" borderId="14" xfId="0" applyNumberFormat="1" applyFont="1" applyBorder="1" applyAlignment="1">
      <alignment horizontal="right" vertical="center"/>
    </xf>
    <xf numFmtId="177" fontId="10" fillId="0" borderId="34" xfId="0" applyNumberFormat="1" applyFont="1" applyBorder="1" applyAlignment="1">
      <alignment vertical="center"/>
    </xf>
    <xf numFmtId="177" fontId="10" fillId="0" borderId="63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54" xfId="0" applyNumberFormat="1" applyFont="1" applyBorder="1" applyAlignment="1">
      <alignment horizontal="right" vertical="center"/>
    </xf>
    <xf numFmtId="3" fontId="8" fillId="0" borderId="56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10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185" fontId="8" fillId="0" borderId="25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8" fillId="0" borderId="79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3" fontId="8" fillId="0" borderId="80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75" xfId="0" applyFont="1" applyBorder="1" applyAlignment="1">
      <alignment horizontal="center" vertical="top"/>
    </xf>
    <xf numFmtId="0" fontId="8" fillId="0" borderId="81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3" fontId="8" fillId="0" borderId="83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84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85" xfId="0" applyNumberFormat="1" applyFont="1" applyBorder="1" applyAlignment="1">
      <alignment horizontal="center" vertical="center"/>
    </xf>
    <xf numFmtId="3" fontId="8" fillId="0" borderId="86" xfId="0" applyNumberFormat="1" applyFont="1" applyBorder="1" applyAlignment="1">
      <alignment horizontal="center" vertical="center"/>
    </xf>
    <xf numFmtId="3" fontId="8" fillId="0" borderId="87" xfId="0" applyNumberFormat="1" applyFont="1" applyBorder="1" applyAlignment="1">
      <alignment horizontal="center" vertical="center"/>
    </xf>
    <xf numFmtId="0" fontId="8" fillId="0" borderId="88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6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43" xfId="0" applyNumberFormat="1" applyFont="1" applyBorder="1" applyAlignment="1">
      <alignment vertical="center" textRotation="255"/>
    </xf>
    <xf numFmtId="3" fontId="8" fillId="0" borderId="9" xfId="0" applyNumberFormat="1" applyFont="1" applyBorder="1" applyAlignment="1">
      <alignment vertical="center" textRotation="255"/>
    </xf>
    <xf numFmtId="3" fontId="8" fillId="0" borderId="10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25" xfId="0" applyNumberFormat="1" applyFont="1" applyBorder="1" applyAlignment="1">
      <alignment horizontal="right" vertical="center"/>
    </xf>
    <xf numFmtId="3" fontId="8" fillId="0" borderId="61" xfId="0" applyNumberFormat="1" applyFont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71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distributed" vertical="center"/>
    </xf>
    <xf numFmtId="3" fontId="12" fillId="0" borderId="10" xfId="0" applyNumberFormat="1" applyFont="1" applyBorder="1" applyAlignment="1">
      <alignment horizontal="distributed" vertical="center"/>
    </xf>
    <xf numFmtId="3" fontId="8" fillId="0" borderId="15" xfId="0" applyNumberFormat="1" applyFont="1" applyBorder="1" applyAlignment="1">
      <alignment horizontal="distributed" vertical="center"/>
    </xf>
    <xf numFmtId="3" fontId="8" fillId="0" borderId="18" xfId="0" applyNumberFormat="1" applyFont="1" applyBorder="1" applyAlignment="1">
      <alignment horizontal="distributed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distributed" vertical="center"/>
    </xf>
    <xf numFmtId="3" fontId="8" fillId="0" borderId="65" xfId="0" applyNumberFormat="1" applyFont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distributed" vertical="center" wrapText="1"/>
    </xf>
    <xf numFmtId="3" fontId="8" fillId="0" borderId="25" xfId="0" applyNumberFormat="1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183" fontId="10" fillId="0" borderId="5" xfId="0" applyNumberFormat="1" applyFont="1" applyBorder="1" applyAlignment="1">
      <alignment horizontal="center" vertical="center"/>
    </xf>
    <xf numFmtId="183" fontId="10" fillId="0" borderId="54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Book2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523875</xdr:colOff>
      <xdr:row>34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495300</xdr:colOff>
      <xdr:row>34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109</xdr:row>
      <xdr:rowOff>38100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7496175" y="20983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L27"/>
  <sheetViews>
    <sheetView showGridLines="0" workbookViewId="0" topLeftCell="A1">
      <selection activeCell="G15" sqref="G15"/>
    </sheetView>
  </sheetViews>
  <sheetFormatPr defaultColWidth="8.88671875" defaultRowHeight="13.5"/>
  <cols>
    <col min="1" max="11" width="8.88671875" style="1" customWidth="1"/>
    <col min="12" max="12" width="15.3359375" style="1" customWidth="1"/>
    <col min="13" max="16384" width="8.88671875" style="1" customWidth="1"/>
  </cols>
  <sheetData>
    <row r="11" ht="25.5">
      <c r="D11" s="132" t="s">
        <v>271</v>
      </c>
    </row>
    <row r="12" spans="1:12" ht="61.5">
      <c r="A12" s="379" t="s">
        <v>243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</row>
    <row r="27" s="119" customFormat="1" ht="30" customHeight="1">
      <c r="E27" s="119" t="s">
        <v>244</v>
      </c>
    </row>
    <row r="28" ht="30" customHeight="1"/>
  </sheetData>
  <mergeCells count="1">
    <mergeCell ref="A12:L12"/>
  </mergeCells>
  <printOptions/>
  <pageMargins left="0.7480314960629921" right="0.7480314960629921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E48" sqref="E48:E49"/>
    </sheetView>
  </sheetViews>
  <sheetFormatPr defaultColWidth="8.88671875" defaultRowHeight="13.5"/>
  <cols>
    <col min="1" max="1" width="9.3359375" style="1" customWidth="1"/>
    <col min="2" max="2" width="17.5546875" style="1" customWidth="1"/>
    <col min="3" max="3" width="18.88671875" style="1" customWidth="1"/>
    <col min="4" max="5" width="16.77734375" style="8" customWidth="1"/>
    <col min="6" max="7" width="16.77734375" style="1" customWidth="1"/>
    <col min="8" max="16384" width="8.88671875" style="1" customWidth="1"/>
  </cols>
  <sheetData>
    <row r="1" spans="1:7" s="56" customFormat="1" ht="15" customHeight="1">
      <c r="A1" s="81" t="s">
        <v>60</v>
      </c>
      <c r="B1" s="82"/>
      <c r="C1" s="82"/>
      <c r="D1" s="83"/>
      <c r="E1" s="83"/>
      <c r="F1" s="84" t="s">
        <v>0</v>
      </c>
      <c r="G1" s="82"/>
    </row>
    <row r="2" spans="1:7" s="56" customFormat="1" ht="15" customHeight="1">
      <c r="A2" s="16"/>
      <c r="B2" s="17"/>
      <c r="C2" s="17"/>
      <c r="D2" s="85"/>
      <c r="E2" s="85"/>
      <c r="F2" s="86"/>
      <c r="G2" s="17"/>
    </row>
    <row r="3" spans="1:7" s="56" customFormat="1" ht="19.5" customHeight="1">
      <c r="A3" s="393" t="s">
        <v>1</v>
      </c>
      <c r="B3" s="394"/>
      <c r="C3" s="395"/>
      <c r="D3" s="393" t="s">
        <v>51</v>
      </c>
      <c r="E3" s="395"/>
      <c r="F3" s="393" t="s">
        <v>59</v>
      </c>
      <c r="G3" s="395"/>
    </row>
    <row r="4" spans="1:7" s="56" customFormat="1" ht="19.5" customHeight="1">
      <c r="A4" s="198" t="s">
        <v>2</v>
      </c>
      <c r="B4" s="427"/>
      <c r="C4" s="350" t="s">
        <v>3</v>
      </c>
      <c r="D4" s="423" t="s">
        <v>52</v>
      </c>
      <c r="E4" s="424"/>
      <c r="F4" s="423" t="s">
        <v>52</v>
      </c>
      <c r="G4" s="424"/>
    </row>
    <row r="5" spans="1:7" s="56" customFormat="1" ht="19.5" customHeight="1">
      <c r="A5" s="428"/>
      <c r="B5" s="429"/>
      <c r="C5" s="430"/>
      <c r="D5" s="71" t="s">
        <v>3</v>
      </c>
      <c r="E5" s="87" t="s">
        <v>2</v>
      </c>
      <c r="F5" s="21" t="s">
        <v>3</v>
      </c>
      <c r="G5" s="72" t="s">
        <v>2</v>
      </c>
    </row>
    <row r="6" spans="1:7" s="56" customFormat="1" ht="15" customHeight="1">
      <c r="A6" s="342">
        <v>2100</v>
      </c>
      <c r="B6" s="343"/>
      <c r="C6" s="344"/>
      <c r="D6" s="452" t="s">
        <v>0</v>
      </c>
      <c r="E6" s="470">
        <v>34829571</v>
      </c>
      <c r="F6" s="354" t="s">
        <v>0</v>
      </c>
      <c r="G6" s="470">
        <v>34658132</v>
      </c>
    </row>
    <row r="7" spans="1:7" s="56" customFormat="1" ht="15" customHeight="1">
      <c r="A7" s="348" t="s">
        <v>174</v>
      </c>
      <c r="B7" s="338"/>
      <c r="C7" s="345"/>
      <c r="D7" s="440"/>
      <c r="E7" s="456"/>
      <c r="F7" s="385"/>
      <c r="G7" s="456"/>
    </row>
    <row r="8" spans="1:7" s="56" customFormat="1" ht="15" customHeight="1">
      <c r="A8" s="26"/>
      <c r="B8" s="27">
        <v>2120</v>
      </c>
      <c r="C8" s="28"/>
      <c r="D8" s="443" t="s">
        <v>0</v>
      </c>
      <c r="E8" s="464">
        <v>33746681</v>
      </c>
      <c r="F8" s="357" t="s">
        <v>0</v>
      </c>
      <c r="G8" s="464">
        <v>34658132</v>
      </c>
    </row>
    <row r="9" spans="1:7" s="56" customFormat="1" ht="15" customHeight="1">
      <c r="A9" s="26"/>
      <c r="B9" s="30" t="s">
        <v>46</v>
      </c>
      <c r="C9" s="28"/>
      <c r="D9" s="444"/>
      <c r="E9" s="465"/>
      <c r="F9" s="386"/>
      <c r="G9" s="465"/>
    </row>
    <row r="10" spans="1:7" s="56" customFormat="1" ht="15" customHeight="1">
      <c r="A10" s="26"/>
      <c r="B10" s="30"/>
      <c r="C10" s="32">
        <v>2121</v>
      </c>
      <c r="D10" s="439">
        <v>0</v>
      </c>
      <c r="E10" s="455" t="s">
        <v>0</v>
      </c>
      <c r="F10" s="439">
        <v>0</v>
      </c>
      <c r="G10" s="448" t="s">
        <v>0</v>
      </c>
    </row>
    <row r="11" spans="1:7" s="56" customFormat="1" ht="15" customHeight="1">
      <c r="A11" s="26"/>
      <c r="B11" s="30"/>
      <c r="C11" s="33" t="s">
        <v>175</v>
      </c>
      <c r="D11" s="440"/>
      <c r="E11" s="456"/>
      <c r="F11" s="440"/>
      <c r="G11" s="449"/>
    </row>
    <row r="12" spans="1:7" s="56" customFormat="1" ht="15" customHeight="1">
      <c r="A12" s="26"/>
      <c r="B12" s="30"/>
      <c r="C12" s="74">
        <v>2122</v>
      </c>
      <c r="D12" s="443">
        <v>33746681</v>
      </c>
      <c r="E12" s="462" t="s">
        <v>0</v>
      </c>
      <c r="F12" s="443">
        <v>34658132</v>
      </c>
      <c r="G12" s="437" t="s">
        <v>0</v>
      </c>
    </row>
    <row r="13" spans="1:7" s="56" customFormat="1" ht="15" customHeight="1">
      <c r="A13" s="26"/>
      <c r="B13" s="37"/>
      <c r="C13" s="75" t="s">
        <v>176</v>
      </c>
      <c r="D13" s="444"/>
      <c r="E13" s="463"/>
      <c r="F13" s="444"/>
      <c r="G13" s="438"/>
    </row>
    <row r="14" spans="1:7" s="56" customFormat="1" ht="15" customHeight="1">
      <c r="A14" s="26"/>
      <c r="B14" s="27">
        <v>2140</v>
      </c>
      <c r="C14" s="62" t="s">
        <v>0</v>
      </c>
      <c r="D14" s="439" t="s">
        <v>0</v>
      </c>
      <c r="E14" s="446">
        <v>1082890</v>
      </c>
      <c r="F14" s="384"/>
      <c r="G14" s="446">
        <v>0</v>
      </c>
    </row>
    <row r="15" spans="1:7" s="56" customFormat="1" ht="15" customHeight="1">
      <c r="A15" s="26"/>
      <c r="B15" s="30" t="s">
        <v>48</v>
      </c>
      <c r="C15" s="63" t="s">
        <v>0</v>
      </c>
      <c r="D15" s="440"/>
      <c r="E15" s="447"/>
      <c r="F15" s="385"/>
      <c r="G15" s="447"/>
    </row>
    <row r="16" spans="1:7" s="56" customFormat="1" ht="15" customHeight="1">
      <c r="A16" s="26"/>
      <c r="B16" s="30"/>
      <c r="C16" s="62">
        <v>2141</v>
      </c>
      <c r="D16" s="439">
        <v>1082890</v>
      </c>
      <c r="E16" s="455" t="s">
        <v>0</v>
      </c>
      <c r="F16" s="439">
        <v>0</v>
      </c>
      <c r="G16" s="448" t="s">
        <v>0</v>
      </c>
    </row>
    <row r="17" spans="1:7" s="56" customFormat="1" ht="15" customHeight="1">
      <c r="A17" s="26"/>
      <c r="B17" s="30"/>
      <c r="C17" s="63" t="s">
        <v>177</v>
      </c>
      <c r="D17" s="440"/>
      <c r="E17" s="456"/>
      <c r="F17" s="440"/>
      <c r="G17" s="449"/>
    </row>
    <row r="18" spans="1:7" s="56" customFormat="1" ht="15" customHeight="1">
      <c r="A18" s="346">
        <v>2200</v>
      </c>
      <c r="B18" s="347"/>
      <c r="C18" s="350"/>
      <c r="D18" s="439" t="s">
        <v>0</v>
      </c>
      <c r="E18" s="455">
        <v>1993850000</v>
      </c>
      <c r="F18" s="384" t="s">
        <v>0</v>
      </c>
      <c r="G18" s="455">
        <v>1840300000</v>
      </c>
    </row>
    <row r="19" spans="1:7" s="56" customFormat="1" ht="15" customHeight="1">
      <c r="A19" s="348" t="s">
        <v>178</v>
      </c>
      <c r="B19" s="349"/>
      <c r="C19" s="351"/>
      <c r="D19" s="440"/>
      <c r="E19" s="456"/>
      <c r="F19" s="385"/>
      <c r="G19" s="456"/>
    </row>
    <row r="20" spans="1:7" s="56" customFormat="1" ht="15" customHeight="1">
      <c r="A20" s="26" t="s">
        <v>0</v>
      </c>
      <c r="B20" s="27">
        <v>2220</v>
      </c>
      <c r="C20" s="457"/>
      <c r="D20" s="439" t="s">
        <v>0</v>
      </c>
      <c r="E20" s="446">
        <v>1993850000</v>
      </c>
      <c r="F20" s="384" t="s">
        <v>0</v>
      </c>
      <c r="G20" s="446">
        <v>1840300000</v>
      </c>
    </row>
    <row r="21" spans="1:7" s="56" customFormat="1" ht="15" customHeight="1">
      <c r="A21" s="26"/>
      <c r="B21" s="30" t="s">
        <v>72</v>
      </c>
      <c r="C21" s="345"/>
      <c r="D21" s="440"/>
      <c r="E21" s="447"/>
      <c r="F21" s="385"/>
      <c r="G21" s="447"/>
    </row>
    <row r="22" spans="1:7" s="56" customFormat="1" ht="15" customHeight="1">
      <c r="A22" s="26"/>
      <c r="B22" s="30"/>
      <c r="C22" s="41">
        <v>2221</v>
      </c>
      <c r="D22" s="439">
        <v>1993850000</v>
      </c>
      <c r="E22" s="455" t="s">
        <v>0</v>
      </c>
      <c r="F22" s="439">
        <v>1840300000</v>
      </c>
      <c r="G22" s="255" t="s">
        <v>0</v>
      </c>
    </row>
    <row r="23" spans="1:7" s="56" customFormat="1" ht="15" customHeight="1">
      <c r="A23" s="26"/>
      <c r="B23" s="30"/>
      <c r="C23" s="42" t="s">
        <v>70</v>
      </c>
      <c r="D23" s="440"/>
      <c r="E23" s="456"/>
      <c r="F23" s="440"/>
      <c r="G23" s="256"/>
    </row>
    <row r="24" spans="1:7" s="56" customFormat="1" ht="15" customHeight="1">
      <c r="A24" s="26"/>
      <c r="B24" s="30"/>
      <c r="C24" s="41">
        <v>2228</v>
      </c>
      <c r="D24" s="439">
        <v>0</v>
      </c>
      <c r="E24" s="455" t="s">
        <v>0</v>
      </c>
      <c r="F24" s="439">
        <v>0</v>
      </c>
      <c r="G24" s="255" t="s">
        <v>0</v>
      </c>
    </row>
    <row r="25" spans="1:7" s="56" customFormat="1" ht="15" customHeight="1">
      <c r="A25" s="26"/>
      <c r="B25" s="30"/>
      <c r="C25" s="42" t="s">
        <v>71</v>
      </c>
      <c r="D25" s="440"/>
      <c r="E25" s="456"/>
      <c r="F25" s="440"/>
      <c r="G25" s="256"/>
    </row>
    <row r="26" spans="1:7" s="56" customFormat="1" ht="15" customHeight="1">
      <c r="A26" s="26"/>
      <c r="B26" s="30"/>
      <c r="C26" s="41">
        <v>2229</v>
      </c>
      <c r="D26" s="439">
        <v>0</v>
      </c>
      <c r="E26" s="455" t="s">
        <v>0</v>
      </c>
      <c r="F26" s="439">
        <v>0</v>
      </c>
      <c r="G26" s="255" t="s">
        <v>0</v>
      </c>
    </row>
    <row r="27" spans="1:7" s="56" customFormat="1" ht="15" customHeight="1">
      <c r="A27" s="36"/>
      <c r="B27" s="37"/>
      <c r="C27" s="42" t="s">
        <v>72</v>
      </c>
      <c r="D27" s="440"/>
      <c r="E27" s="456"/>
      <c r="F27" s="440"/>
      <c r="G27" s="256"/>
    </row>
    <row r="28" spans="1:7" s="56" customFormat="1" ht="15" customHeight="1">
      <c r="A28" s="346">
        <v>3100</v>
      </c>
      <c r="B28" s="347"/>
      <c r="C28" s="54"/>
      <c r="D28" s="458"/>
      <c r="E28" s="460">
        <v>189150021128</v>
      </c>
      <c r="F28" s="141"/>
      <c r="G28" s="460">
        <v>155266671364</v>
      </c>
    </row>
    <row r="29" spans="1:7" s="56" customFormat="1" ht="15" customHeight="1">
      <c r="A29" s="348" t="s">
        <v>179</v>
      </c>
      <c r="B29" s="349"/>
      <c r="C29" s="54"/>
      <c r="D29" s="459"/>
      <c r="E29" s="461"/>
      <c r="F29" s="142"/>
      <c r="G29" s="461"/>
    </row>
    <row r="30" spans="1:7" s="56" customFormat="1" ht="15" customHeight="1">
      <c r="A30" s="43"/>
      <c r="B30" s="27">
        <v>3110</v>
      </c>
      <c r="C30" s="39"/>
      <c r="D30" s="439"/>
      <c r="E30" s="448">
        <v>-221418796589</v>
      </c>
      <c r="F30" s="384" t="s">
        <v>0</v>
      </c>
      <c r="G30" s="448">
        <v>-188152701979</v>
      </c>
    </row>
    <row r="31" spans="1:7" s="56" customFormat="1" ht="15" customHeight="1">
      <c r="A31" s="26"/>
      <c r="B31" s="30" t="s">
        <v>180</v>
      </c>
      <c r="C31" s="40"/>
      <c r="D31" s="440"/>
      <c r="E31" s="449"/>
      <c r="F31" s="385"/>
      <c r="G31" s="449"/>
    </row>
    <row r="32" spans="1:7" s="56" customFormat="1" ht="15" customHeight="1">
      <c r="A32" s="26"/>
      <c r="B32" s="30"/>
      <c r="C32" s="41">
        <v>3111</v>
      </c>
      <c r="D32" s="439">
        <v>182575947257</v>
      </c>
      <c r="E32" s="455" t="s">
        <v>0</v>
      </c>
      <c r="F32" s="439">
        <v>149315689550</v>
      </c>
      <c r="G32" s="448" t="s">
        <v>0</v>
      </c>
    </row>
    <row r="33" spans="1:7" s="56" customFormat="1" ht="15" customHeight="1">
      <c r="A33" s="26"/>
      <c r="B33" s="30"/>
      <c r="C33" s="42" t="s">
        <v>181</v>
      </c>
      <c r="D33" s="440"/>
      <c r="E33" s="456"/>
      <c r="F33" s="440"/>
      <c r="G33" s="449"/>
    </row>
    <row r="34" spans="1:7" s="56" customFormat="1" ht="15" customHeight="1">
      <c r="A34" s="26"/>
      <c r="B34" s="30"/>
      <c r="C34" s="62">
        <v>3113</v>
      </c>
      <c r="D34" s="439">
        <v>38842849332</v>
      </c>
      <c r="E34" s="455" t="s">
        <v>0</v>
      </c>
      <c r="F34" s="439">
        <v>38837012429</v>
      </c>
      <c r="G34" s="448" t="s">
        <v>0</v>
      </c>
    </row>
    <row r="35" spans="1:7" s="56" customFormat="1" ht="15" customHeight="1">
      <c r="A35" s="26"/>
      <c r="B35" s="37"/>
      <c r="C35" s="63" t="s">
        <v>182</v>
      </c>
      <c r="D35" s="440"/>
      <c r="E35" s="456"/>
      <c r="F35" s="440"/>
      <c r="G35" s="449"/>
    </row>
    <row r="36" spans="1:7" s="56" customFormat="1" ht="15" customHeight="1">
      <c r="A36" s="26"/>
      <c r="B36" s="27">
        <v>3120</v>
      </c>
      <c r="C36" s="32"/>
      <c r="D36" s="439" t="s">
        <v>0</v>
      </c>
      <c r="E36" s="448">
        <v>-2999144962</v>
      </c>
      <c r="F36" s="384" t="s">
        <v>0</v>
      </c>
      <c r="G36" s="448">
        <v>-2366389828</v>
      </c>
    </row>
    <row r="37" spans="1:7" s="56" customFormat="1" ht="15" customHeight="1">
      <c r="A37" s="26"/>
      <c r="B37" s="30" t="s">
        <v>183</v>
      </c>
      <c r="C37" s="33"/>
      <c r="D37" s="440"/>
      <c r="E37" s="449"/>
      <c r="F37" s="385"/>
      <c r="G37" s="449"/>
    </row>
    <row r="38" spans="1:7" s="56" customFormat="1" ht="15" customHeight="1">
      <c r="A38" s="43"/>
      <c r="B38" s="51"/>
      <c r="C38" s="41">
        <v>3123</v>
      </c>
      <c r="D38" s="439">
        <v>1000000000</v>
      </c>
      <c r="E38" s="455" t="s">
        <v>0</v>
      </c>
      <c r="F38" s="439">
        <v>500000000</v>
      </c>
      <c r="G38" s="448" t="s">
        <v>0</v>
      </c>
    </row>
    <row r="39" spans="1:7" s="56" customFormat="1" ht="15" customHeight="1">
      <c r="A39" s="26"/>
      <c r="B39" s="51"/>
      <c r="C39" s="42" t="s">
        <v>184</v>
      </c>
      <c r="D39" s="440"/>
      <c r="E39" s="456"/>
      <c r="F39" s="440"/>
      <c r="G39" s="449"/>
    </row>
    <row r="40" spans="1:7" s="56" customFormat="1" ht="15" customHeight="1">
      <c r="A40" s="43"/>
      <c r="B40" s="51"/>
      <c r="C40" s="41">
        <v>3129</v>
      </c>
      <c r="D40" s="439">
        <v>1999144962</v>
      </c>
      <c r="E40" s="455" t="s">
        <v>0</v>
      </c>
      <c r="F40" s="439">
        <v>1866389828</v>
      </c>
      <c r="G40" s="448" t="s">
        <v>0</v>
      </c>
    </row>
    <row r="41" spans="1:7" s="56" customFormat="1" ht="15" customHeight="1">
      <c r="A41" s="26"/>
      <c r="B41" s="51"/>
      <c r="C41" s="42" t="s">
        <v>185</v>
      </c>
      <c r="D41" s="440"/>
      <c r="E41" s="456"/>
      <c r="F41" s="440"/>
      <c r="G41" s="449"/>
    </row>
    <row r="42" spans="1:7" s="56" customFormat="1" ht="15" customHeight="1">
      <c r="A42" s="26"/>
      <c r="B42" s="34">
        <v>3130</v>
      </c>
      <c r="C42" s="14"/>
      <c r="D42" s="380" t="s">
        <v>0</v>
      </c>
      <c r="E42" s="468">
        <v>-35267920423</v>
      </c>
      <c r="F42" s="380" t="s">
        <v>0</v>
      </c>
      <c r="G42" s="466">
        <v>-35252420443</v>
      </c>
    </row>
    <row r="43" spans="1:7" s="56" customFormat="1" ht="15" customHeight="1">
      <c r="A43" s="26"/>
      <c r="B43" s="30" t="s">
        <v>186</v>
      </c>
      <c r="C43" s="54"/>
      <c r="D43" s="381"/>
      <c r="E43" s="469"/>
      <c r="F43" s="381"/>
      <c r="G43" s="467"/>
    </row>
    <row r="44" spans="1:7" s="56" customFormat="1" ht="15" customHeight="1">
      <c r="A44" s="43"/>
      <c r="B44" s="51"/>
      <c r="C44" s="41">
        <v>3131</v>
      </c>
      <c r="D44" s="445">
        <v>-35252420443</v>
      </c>
      <c r="E44" s="255" t="s">
        <v>0</v>
      </c>
      <c r="F44" s="445">
        <v>-34333354250</v>
      </c>
      <c r="G44" s="448" t="s">
        <v>0</v>
      </c>
    </row>
    <row r="45" spans="1:7" s="56" customFormat="1" ht="15" customHeight="1">
      <c r="A45" s="26"/>
      <c r="B45" s="51"/>
      <c r="C45" s="42" t="s">
        <v>187</v>
      </c>
      <c r="D45" s="434"/>
      <c r="E45" s="256"/>
      <c r="F45" s="434"/>
      <c r="G45" s="449"/>
    </row>
    <row r="46" spans="1:7" s="56" customFormat="1" ht="15" customHeight="1">
      <c r="A46" s="26"/>
      <c r="B46" s="30"/>
      <c r="C46" s="41">
        <v>3133</v>
      </c>
      <c r="D46" s="445">
        <v>-15499980</v>
      </c>
      <c r="E46" s="455"/>
      <c r="F46" s="445">
        <v>-919066193</v>
      </c>
      <c r="G46" s="448" t="s">
        <v>0</v>
      </c>
    </row>
    <row r="47" spans="1:7" s="56" customFormat="1" ht="15" customHeight="1">
      <c r="A47" s="26"/>
      <c r="B47" s="30"/>
      <c r="C47" s="42" t="s">
        <v>54</v>
      </c>
      <c r="D47" s="434"/>
      <c r="E47" s="456"/>
      <c r="F47" s="434"/>
      <c r="G47" s="449"/>
    </row>
    <row r="48" spans="1:7" s="56" customFormat="1" ht="15" customHeight="1">
      <c r="A48" s="368" t="s">
        <v>73</v>
      </c>
      <c r="B48" s="369"/>
      <c r="C48" s="370"/>
      <c r="D48" s="452" t="s">
        <v>0</v>
      </c>
      <c r="E48" s="470">
        <v>191178700699</v>
      </c>
      <c r="F48" s="354" t="s">
        <v>0</v>
      </c>
      <c r="G48" s="470">
        <f>G6+G18+G28</f>
        <v>157141629496</v>
      </c>
    </row>
    <row r="49" spans="1:7" s="56" customFormat="1" ht="15" customHeight="1">
      <c r="A49" s="371"/>
      <c r="B49" s="372"/>
      <c r="C49" s="352"/>
      <c r="D49" s="452"/>
      <c r="E49" s="470"/>
      <c r="F49" s="354"/>
      <c r="G49" s="470"/>
    </row>
    <row r="50" ht="15" customHeight="1">
      <c r="C50" s="4"/>
    </row>
    <row r="51" ht="15" customHeight="1">
      <c r="C51" s="4"/>
    </row>
    <row r="52" ht="15" customHeight="1">
      <c r="C52" s="4"/>
    </row>
    <row r="53" ht="15" customHeight="1">
      <c r="C53" s="4"/>
    </row>
    <row r="54" ht="15" customHeight="1">
      <c r="C54" s="4"/>
    </row>
    <row r="55" ht="15" customHeight="1">
      <c r="C55" s="4"/>
    </row>
    <row r="56" ht="15" customHeight="1">
      <c r="C56" s="4"/>
    </row>
    <row r="57" ht="15" customHeight="1">
      <c r="C57" s="4"/>
    </row>
    <row r="58" ht="15" customHeight="1">
      <c r="C58" s="4"/>
    </row>
    <row r="59" ht="15" customHeight="1">
      <c r="C59" s="4"/>
    </row>
    <row r="60" ht="15" customHeight="1">
      <c r="C60" s="4"/>
    </row>
    <row r="61" ht="15" customHeight="1">
      <c r="C61" s="4"/>
    </row>
    <row r="62" ht="15" customHeight="1">
      <c r="C62" s="4"/>
    </row>
    <row r="63" ht="15" customHeight="1">
      <c r="C63" s="4"/>
    </row>
    <row r="64" ht="15" customHeight="1">
      <c r="C64" s="4"/>
    </row>
    <row r="65" ht="15" customHeight="1">
      <c r="C65" s="4"/>
    </row>
    <row r="66" ht="15" customHeight="1">
      <c r="C66" s="4"/>
    </row>
    <row r="67" ht="15" customHeight="1">
      <c r="C67" s="4"/>
    </row>
    <row r="68" ht="15" customHeight="1">
      <c r="C68" s="4"/>
    </row>
    <row r="69" ht="15" customHeight="1">
      <c r="C69" s="4"/>
    </row>
    <row r="70" ht="15" customHeight="1">
      <c r="C70" s="4"/>
    </row>
    <row r="71" ht="15" customHeight="1">
      <c r="C71" s="4"/>
    </row>
    <row r="72" ht="15" customHeight="1">
      <c r="C72" s="4"/>
    </row>
    <row r="73" ht="15" customHeight="1">
      <c r="C73" s="4"/>
    </row>
    <row r="74" ht="15" customHeight="1">
      <c r="C74" s="4"/>
    </row>
    <row r="75" ht="15" customHeight="1">
      <c r="C75" s="4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mergeCells count="105">
    <mergeCell ref="F3:G3"/>
    <mergeCell ref="D3:E3"/>
    <mergeCell ref="A3:C3"/>
    <mergeCell ref="G10:G11"/>
    <mergeCell ref="D6:D7"/>
    <mergeCell ref="E6:E7"/>
    <mergeCell ref="F6:F7"/>
    <mergeCell ref="A6:B6"/>
    <mergeCell ref="A7:B7"/>
    <mergeCell ref="C6:C7"/>
    <mergeCell ref="G12:G13"/>
    <mergeCell ref="G6:G7"/>
    <mergeCell ref="G8:G9"/>
    <mergeCell ref="G20:G21"/>
    <mergeCell ref="G18:G19"/>
    <mergeCell ref="G16:G17"/>
    <mergeCell ref="G14:G15"/>
    <mergeCell ref="G22:G23"/>
    <mergeCell ref="G40:G41"/>
    <mergeCell ref="G28:G29"/>
    <mergeCell ref="G26:G27"/>
    <mergeCell ref="G30:G31"/>
    <mergeCell ref="G32:G33"/>
    <mergeCell ref="G24:G25"/>
    <mergeCell ref="G34:G35"/>
    <mergeCell ref="G36:G37"/>
    <mergeCell ref="G38:G39"/>
    <mergeCell ref="G48:G49"/>
    <mergeCell ref="D48:D49"/>
    <mergeCell ref="E48:E49"/>
    <mergeCell ref="F48:F49"/>
    <mergeCell ref="G46:G47"/>
    <mergeCell ref="G42:G43"/>
    <mergeCell ref="G44:G45"/>
    <mergeCell ref="A48:C49"/>
    <mergeCell ref="F46:F47"/>
    <mergeCell ref="D42:D43"/>
    <mergeCell ref="E42:E43"/>
    <mergeCell ref="F42:F43"/>
    <mergeCell ref="D44:D45"/>
    <mergeCell ref="E44:E45"/>
    <mergeCell ref="F22:F23"/>
    <mergeCell ref="F24:F25"/>
    <mergeCell ref="F26:F27"/>
    <mergeCell ref="D24:D25"/>
    <mergeCell ref="E24:E25"/>
    <mergeCell ref="D22:D23"/>
    <mergeCell ref="E22:E23"/>
    <mergeCell ref="D12:D13"/>
    <mergeCell ref="E12:E13"/>
    <mergeCell ref="F12:F13"/>
    <mergeCell ref="D8:D9"/>
    <mergeCell ref="E8:E9"/>
    <mergeCell ref="F8:F9"/>
    <mergeCell ref="D10:D11"/>
    <mergeCell ref="E10:E11"/>
    <mergeCell ref="F10:F11"/>
    <mergeCell ref="D28:D29"/>
    <mergeCell ref="E28:E29"/>
    <mergeCell ref="D26:D27"/>
    <mergeCell ref="E26:E27"/>
    <mergeCell ref="A18:B18"/>
    <mergeCell ref="A19:B19"/>
    <mergeCell ref="C18:C19"/>
    <mergeCell ref="D18:D19"/>
    <mergeCell ref="F44:F45"/>
    <mergeCell ref="D14:D15"/>
    <mergeCell ref="E14:E15"/>
    <mergeCell ref="F14:F15"/>
    <mergeCell ref="D36:D37"/>
    <mergeCell ref="E36:E37"/>
    <mergeCell ref="D34:D35"/>
    <mergeCell ref="E34:E35"/>
    <mergeCell ref="F30:F31"/>
    <mergeCell ref="D30:D31"/>
    <mergeCell ref="F32:F33"/>
    <mergeCell ref="D32:D33"/>
    <mergeCell ref="E32:E33"/>
    <mergeCell ref="F40:F41"/>
    <mergeCell ref="D40:D41"/>
    <mergeCell ref="F36:F37"/>
    <mergeCell ref="F34:F35"/>
    <mergeCell ref="D38:D39"/>
    <mergeCell ref="E38:E39"/>
    <mergeCell ref="F38:F39"/>
    <mergeCell ref="E46:E47"/>
    <mergeCell ref="D46:D47"/>
    <mergeCell ref="A4:B5"/>
    <mergeCell ref="C4:C5"/>
    <mergeCell ref="D4:E4"/>
    <mergeCell ref="E30:E31"/>
    <mergeCell ref="E40:E41"/>
    <mergeCell ref="C20:C21"/>
    <mergeCell ref="D16:D17"/>
    <mergeCell ref="E16:E17"/>
    <mergeCell ref="F4:G4"/>
    <mergeCell ref="A28:B28"/>
    <mergeCell ref="A29:B29"/>
    <mergeCell ref="F28:F29"/>
    <mergeCell ref="F18:F19"/>
    <mergeCell ref="F20:F21"/>
    <mergeCell ref="F16:F17"/>
    <mergeCell ref="E18:E19"/>
    <mergeCell ref="D20:D21"/>
    <mergeCell ref="E20:E21"/>
  </mergeCells>
  <printOptions/>
  <pageMargins left="0.7480314960629921" right="0.7480314960629921" top="1.17" bottom="1.1811023622047245" header="0.5118110236220472" footer="0.5118110236220472"/>
  <pageSetup firstPageNumber="17" useFirstPageNumber="1" horizontalDpi="600" verticalDpi="600" orientation="landscape" paperSize="9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0"/>
  <sheetViews>
    <sheetView showGridLines="0" workbookViewId="0" topLeftCell="A1">
      <selection activeCell="E51" sqref="E51:E52"/>
    </sheetView>
  </sheetViews>
  <sheetFormatPr defaultColWidth="8.88671875" defaultRowHeight="13.5"/>
  <cols>
    <col min="1" max="1" width="9.3359375" style="1" customWidth="1"/>
    <col min="2" max="2" width="17.5546875" style="1" customWidth="1"/>
    <col min="3" max="3" width="18.88671875" style="1" customWidth="1"/>
    <col min="4" max="7" width="16.77734375" style="1" customWidth="1"/>
    <col min="8" max="16384" width="8.88671875" style="1" customWidth="1"/>
  </cols>
  <sheetData>
    <row r="1" spans="1:7" s="56" customFormat="1" ht="20.25">
      <c r="A1" s="391" t="s">
        <v>53</v>
      </c>
      <c r="B1" s="391"/>
      <c r="C1" s="391"/>
      <c r="D1" s="391"/>
      <c r="E1" s="391"/>
      <c r="F1" s="391"/>
      <c r="G1" s="391"/>
    </row>
    <row r="2" spans="1:7" s="56" customFormat="1" ht="15" customHeight="1">
      <c r="A2" s="392" t="s">
        <v>263</v>
      </c>
      <c r="B2" s="392"/>
      <c r="C2" s="392"/>
      <c r="D2" s="392"/>
      <c r="E2" s="392"/>
      <c r="F2" s="392"/>
      <c r="G2" s="392"/>
    </row>
    <row r="3" spans="1:7" s="56" customFormat="1" ht="15" customHeight="1">
      <c r="A3" s="392" t="s">
        <v>264</v>
      </c>
      <c r="B3" s="392"/>
      <c r="C3" s="392"/>
      <c r="D3" s="392"/>
      <c r="E3" s="392"/>
      <c r="F3" s="392"/>
      <c r="G3" s="392"/>
    </row>
    <row r="4" spans="1:7" s="56" customFormat="1" ht="15" customHeight="1">
      <c r="A4" s="15"/>
      <c r="B4" s="15"/>
      <c r="C4" s="15"/>
      <c r="D4" s="15"/>
      <c r="E4" s="15"/>
      <c r="F4" s="15"/>
      <c r="G4" s="15"/>
    </row>
    <row r="5" spans="1:7" s="56" customFormat="1" ht="15" customHeight="1">
      <c r="A5" s="16" t="s">
        <v>188</v>
      </c>
      <c r="B5" s="17"/>
      <c r="C5" s="17"/>
      <c r="D5" s="17"/>
      <c r="E5" s="17"/>
      <c r="F5" s="86" t="s">
        <v>0</v>
      </c>
      <c r="G5" s="86" t="s">
        <v>50</v>
      </c>
    </row>
    <row r="6" spans="1:7" s="56" customFormat="1" ht="19.5" customHeight="1">
      <c r="A6" s="393" t="s">
        <v>1</v>
      </c>
      <c r="B6" s="394"/>
      <c r="C6" s="395"/>
      <c r="D6" s="425" t="s">
        <v>51</v>
      </c>
      <c r="E6" s="426"/>
      <c r="F6" s="425" t="s">
        <v>59</v>
      </c>
      <c r="G6" s="426"/>
    </row>
    <row r="7" spans="1:7" s="56" customFormat="1" ht="19.5" customHeight="1">
      <c r="A7" s="198" t="s">
        <v>2</v>
      </c>
      <c r="B7" s="427"/>
      <c r="C7" s="350" t="s">
        <v>3</v>
      </c>
      <c r="D7" s="423" t="s">
        <v>52</v>
      </c>
      <c r="E7" s="424"/>
      <c r="F7" s="423" t="s">
        <v>52</v>
      </c>
      <c r="G7" s="424"/>
    </row>
    <row r="8" spans="1:7" s="56" customFormat="1" ht="19.5" customHeight="1">
      <c r="A8" s="428"/>
      <c r="B8" s="429"/>
      <c r="C8" s="430"/>
      <c r="D8" s="21" t="s">
        <v>3</v>
      </c>
      <c r="E8" s="72" t="s">
        <v>2</v>
      </c>
      <c r="F8" s="21" t="s">
        <v>3</v>
      </c>
      <c r="G8" s="72" t="s">
        <v>2</v>
      </c>
    </row>
    <row r="9" spans="1:7" s="56" customFormat="1" ht="15" customHeight="1">
      <c r="A9" s="346">
        <v>5200</v>
      </c>
      <c r="B9" s="347"/>
      <c r="C9" s="350"/>
      <c r="D9" s="445" t="s">
        <v>0</v>
      </c>
      <c r="E9" s="255">
        <v>508200000</v>
      </c>
      <c r="F9" s="445" t="s">
        <v>0</v>
      </c>
      <c r="G9" s="255">
        <v>5835699503</v>
      </c>
    </row>
    <row r="10" spans="1:7" s="56" customFormat="1" ht="15" customHeight="1">
      <c r="A10" s="348" t="s">
        <v>189</v>
      </c>
      <c r="B10" s="349"/>
      <c r="C10" s="351"/>
      <c r="D10" s="434"/>
      <c r="E10" s="256"/>
      <c r="F10" s="434"/>
      <c r="G10" s="256"/>
    </row>
    <row r="11" spans="1:7" s="56" customFormat="1" ht="15" customHeight="1">
      <c r="A11" s="26" t="s">
        <v>0</v>
      </c>
      <c r="B11" s="27">
        <v>5210</v>
      </c>
      <c r="C11" s="457"/>
      <c r="D11" s="445" t="s">
        <v>0</v>
      </c>
      <c r="E11" s="486">
        <v>0</v>
      </c>
      <c r="F11" s="445" t="s">
        <v>0</v>
      </c>
      <c r="G11" s="486">
        <v>0</v>
      </c>
    </row>
    <row r="12" spans="1:7" s="56" customFormat="1" ht="15" customHeight="1">
      <c r="A12" s="26"/>
      <c r="B12" s="30" t="s">
        <v>119</v>
      </c>
      <c r="C12" s="345"/>
      <c r="D12" s="434"/>
      <c r="E12" s="487"/>
      <c r="F12" s="434"/>
      <c r="G12" s="487"/>
    </row>
    <row r="13" spans="1:7" s="56" customFormat="1" ht="15" customHeight="1">
      <c r="A13" s="26"/>
      <c r="B13" s="30"/>
      <c r="C13" s="41">
        <v>5215</v>
      </c>
      <c r="D13" s="445">
        <v>0</v>
      </c>
      <c r="E13" s="255" t="s">
        <v>0</v>
      </c>
      <c r="F13" s="445">
        <v>0</v>
      </c>
      <c r="G13" s="255" t="s">
        <v>0</v>
      </c>
    </row>
    <row r="14" spans="1:7" s="56" customFormat="1" ht="15" customHeight="1">
      <c r="A14" s="26"/>
      <c r="B14" s="30"/>
      <c r="C14" s="42" t="s">
        <v>190</v>
      </c>
      <c r="D14" s="434"/>
      <c r="E14" s="256"/>
      <c r="F14" s="434"/>
      <c r="G14" s="256"/>
    </row>
    <row r="15" spans="1:7" s="56" customFormat="1" ht="15" customHeight="1">
      <c r="A15" s="26"/>
      <c r="B15" s="30"/>
      <c r="C15" s="41">
        <v>5217</v>
      </c>
      <c r="D15" s="445">
        <v>0</v>
      </c>
      <c r="E15" s="255" t="s">
        <v>0</v>
      </c>
      <c r="F15" s="445">
        <v>0</v>
      </c>
      <c r="G15" s="255" t="s">
        <v>0</v>
      </c>
    </row>
    <row r="16" spans="1:7" s="56" customFormat="1" ht="15" customHeight="1">
      <c r="A16" s="26"/>
      <c r="B16" s="37"/>
      <c r="C16" s="42" t="s">
        <v>74</v>
      </c>
      <c r="D16" s="434"/>
      <c r="E16" s="256"/>
      <c r="F16" s="434"/>
      <c r="G16" s="256"/>
    </row>
    <row r="17" spans="1:7" s="56" customFormat="1" ht="15" customHeight="1">
      <c r="A17" s="26"/>
      <c r="B17" s="27">
        <v>5220</v>
      </c>
      <c r="C17" s="35"/>
      <c r="D17" s="445" t="s">
        <v>0</v>
      </c>
      <c r="E17" s="448">
        <v>-508200000</v>
      </c>
      <c r="F17" s="445" t="s">
        <v>0</v>
      </c>
      <c r="G17" s="448">
        <v>-1485699503</v>
      </c>
    </row>
    <row r="18" spans="1:7" s="56" customFormat="1" ht="15" customHeight="1">
      <c r="A18" s="26"/>
      <c r="B18" s="30" t="s">
        <v>120</v>
      </c>
      <c r="C18" s="24"/>
      <c r="D18" s="434"/>
      <c r="E18" s="449"/>
      <c r="F18" s="434"/>
      <c r="G18" s="449"/>
    </row>
    <row r="19" spans="1:7" s="56" customFormat="1" ht="15" customHeight="1">
      <c r="A19" s="26"/>
      <c r="B19" s="30"/>
      <c r="C19" s="41">
        <v>5221</v>
      </c>
      <c r="D19" s="445">
        <v>0</v>
      </c>
      <c r="E19" s="255" t="s">
        <v>0</v>
      </c>
      <c r="F19" s="445">
        <v>0</v>
      </c>
      <c r="G19" s="255" t="s">
        <v>0</v>
      </c>
    </row>
    <row r="20" spans="1:7" s="56" customFormat="1" ht="15" customHeight="1">
      <c r="A20" s="26"/>
      <c r="B20" s="30"/>
      <c r="C20" s="42" t="s">
        <v>75</v>
      </c>
      <c r="D20" s="434"/>
      <c r="E20" s="256"/>
      <c r="F20" s="434"/>
      <c r="G20" s="256"/>
    </row>
    <row r="21" spans="1:7" s="56" customFormat="1" ht="15" customHeight="1">
      <c r="A21" s="26"/>
      <c r="B21" s="30"/>
      <c r="C21" s="41">
        <v>5222</v>
      </c>
      <c r="D21" s="445">
        <v>508200000</v>
      </c>
      <c r="E21" s="255" t="s">
        <v>0</v>
      </c>
      <c r="F21" s="445">
        <v>1485699503</v>
      </c>
      <c r="G21" s="255" t="s">
        <v>0</v>
      </c>
    </row>
    <row r="22" spans="1:7" s="56" customFormat="1" ht="15" customHeight="1">
      <c r="A22" s="26"/>
      <c r="B22" s="30"/>
      <c r="C22" s="42" t="s">
        <v>76</v>
      </c>
      <c r="D22" s="434"/>
      <c r="E22" s="256"/>
      <c r="F22" s="434"/>
      <c r="G22" s="256"/>
    </row>
    <row r="23" spans="1:7" s="56" customFormat="1" ht="15" customHeight="1">
      <c r="A23" s="26"/>
      <c r="B23" s="34">
        <v>5230</v>
      </c>
      <c r="C23" s="35"/>
      <c r="D23" s="445" t="s">
        <v>0</v>
      </c>
      <c r="E23" s="486">
        <v>0</v>
      </c>
      <c r="F23" s="445" t="s">
        <v>0</v>
      </c>
      <c r="G23" s="448">
        <v>-4350000000</v>
      </c>
    </row>
    <row r="24" spans="1:7" s="56" customFormat="1" ht="15" customHeight="1">
      <c r="A24" s="26"/>
      <c r="B24" s="30" t="s">
        <v>232</v>
      </c>
      <c r="C24" s="24"/>
      <c r="D24" s="434"/>
      <c r="E24" s="487"/>
      <c r="F24" s="434"/>
      <c r="G24" s="449"/>
    </row>
    <row r="25" spans="1:7" s="56" customFormat="1" ht="15" customHeight="1">
      <c r="A25" s="26"/>
      <c r="B25" s="30"/>
      <c r="C25" s="41">
        <v>5239</v>
      </c>
      <c r="D25" s="445">
        <v>0</v>
      </c>
      <c r="E25" s="255" t="s">
        <v>0</v>
      </c>
      <c r="F25" s="445">
        <v>4350000000</v>
      </c>
      <c r="G25" s="255" t="s">
        <v>0</v>
      </c>
    </row>
    <row r="26" spans="1:7" s="56" customFormat="1" ht="15" customHeight="1">
      <c r="A26" s="26"/>
      <c r="B26" s="30"/>
      <c r="C26" s="42" t="s">
        <v>233</v>
      </c>
      <c r="D26" s="434"/>
      <c r="E26" s="256"/>
      <c r="F26" s="434"/>
      <c r="G26" s="256"/>
    </row>
    <row r="27" spans="1:7" s="56" customFormat="1" ht="15" customHeight="1">
      <c r="A27" s="346">
        <v>5400</v>
      </c>
      <c r="B27" s="347"/>
      <c r="C27" s="39"/>
      <c r="D27" s="445" t="s">
        <v>0</v>
      </c>
      <c r="E27" s="255">
        <v>6149508327</v>
      </c>
      <c r="F27" s="445" t="s">
        <v>0</v>
      </c>
      <c r="G27" s="255">
        <v>4155747300</v>
      </c>
    </row>
    <row r="28" spans="1:7" s="56" customFormat="1" ht="15" customHeight="1">
      <c r="A28" s="348" t="s">
        <v>62</v>
      </c>
      <c r="B28" s="349"/>
      <c r="C28" s="40"/>
      <c r="D28" s="434"/>
      <c r="E28" s="256"/>
      <c r="F28" s="434"/>
      <c r="G28" s="256"/>
    </row>
    <row r="29" spans="1:7" s="56" customFormat="1" ht="15" customHeight="1">
      <c r="A29" s="88"/>
      <c r="B29" s="27">
        <v>5410</v>
      </c>
      <c r="C29" s="14"/>
      <c r="D29" s="435" t="s">
        <v>0</v>
      </c>
      <c r="E29" s="437">
        <v>-202864305</v>
      </c>
      <c r="F29" s="435" t="s">
        <v>0</v>
      </c>
      <c r="G29" s="437">
        <v>-261486268</v>
      </c>
    </row>
    <row r="30" spans="1:7" s="56" customFormat="1" ht="15" customHeight="1">
      <c r="A30" s="26"/>
      <c r="B30" s="30" t="s">
        <v>121</v>
      </c>
      <c r="C30" s="54"/>
      <c r="D30" s="436"/>
      <c r="E30" s="438"/>
      <c r="F30" s="436"/>
      <c r="G30" s="438"/>
    </row>
    <row r="31" spans="1:7" s="56" customFormat="1" ht="15" customHeight="1">
      <c r="A31" s="26"/>
      <c r="B31" s="30"/>
      <c r="C31" s="41">
        <v>5411</v>
      </c>
      <c r="D31" s="445">
        <v>202864305</v>
      </c>
      <c r="E31" s="255" t="s">
        <v>0</v>
      </c>
      <c r="F31" s="445">
        <v>261486268</v>
      </c>
      <c r="G31" s="255" t="s">
        <v>0</v>
      </c>
    </row>
    <row r="32" spans="1:7" s="56" customFormat="1" ht="15" customHeight="1">
      <c r="A32" s="26"/>
      <c r="B32" s="37"/>
      <c r="C32" s="42" t="s">
        <v>122</v>
      </c>
      <c r="D32" s="434"/>
      <c r="E32" s="256"/>
      <c r="F32" s="434"/>
      <c r="G32" s="256"/>
    </row>
    <row r="33" spans="1:7" s="56" customFormat="1" ht="15" customHeight="1">
      <c r="A33" s="26"/>
      <c r="B33" s="27">
        <v>5420</v>
      </c>
      <c r="C33" s="14"/>
      <c r="D33" s="435" t="s">
        <v>0</v>
      </c>
      <c r="E33" s="437">
        <v>-3295054998</v>
      </c>
      <c r="F33" s="435" t="s">
        <v>0</v>
      </c>
      <c r="G33" s="437">
        <v>-1690239292</v>
      </c>
    </row>
    <row r="34" spans="1:7" s="56" customFormat="1" ht="15" customHeight="1">
      <c r="A34" s="26"/>
      <c r="B34" s="30" t="s">
        <v>123</v>
      </c>
      <c r="C34" s="54"/>
      <c r="D34" s="436"/>
      <c r="E34" s="438"/>
      <c r="F34" s="436"/>
      <c r="G34" s="438"/>
    </row>
    <row r="35" spans="1:7" s="56" customFormat="1" ht="15" customHeight="1">
      <c r="A35" s="43"/>
      <c r="B35" s="51"/>
      <c r="C35" s="41">
        <v>5421</v>
      </c>
      <c r="D35" s="445">
        <v>2719369</v>
      </c>
      <c r="E35" s="255" t="s">
        <v>0</v>
      </c>
      <c r="F35" s="445">
        <v>27000640</v>
      </c>
      <c r="G35" s="255" t="s">
        <v>0</v>
      </c>
    </row>
    <row r="36" spans="1:7" s="56" customFormat="1" ht="15" customHeight="1">
      <c r="A36" s="26"/>
      <c r="B36" s="51"/>
      <c r="C36" s="42" t="s">
        <v>125</v>
      </c>
      <c r="D36" s="434"/>
      <c r="E36" s="256"/>
      <c r="F36" s="434"/>
      <c r="G36" s="256"/>
    </row>
    <row r="37" spans="1:7" s="56" customFormat="1" ht="15" customHeight="1">
      <c r="A37" s="43"/>
      <c r="B37" s="51"/>
      <c r="C37" s="41">
        <v>5422</v>
      </c>
      <c r="D37" s="483">
        <v>0</v>
      </c>
      <c r="E37" s="484"/>
      <c r="F37" s="483">
        <v>0</v>
      </c>
      <c r="G37" s="484"/>
    </row>
    <row r="38" spans="1:7" s="56" customFormat="1" ht="15" customHeight="1">
      <c r="A38" s="26"/>
      <c r="B38" s="51"/>
      <c r="C38" s="89" t="s">
        <v>213</v>
      </c>
      <c r="D38" s="436"/>
      <c r="E38" s="399"/>
      <c r="F38" s="436"/>
      <c r="G38" s="399"/>
    </row>
    <row r="39" spans="1:7" s="56" customFormat="1" ht="15" customHeight="1">
      <c r="A39" s="43"/>
      <c r="B39" s="51"/>
      <c r="C39" s="41">
        <v>5424</v>
      </c>
      <c r="D39" s="445">
        <v>0</v>
      </c>
      <c r="E39" s="255" t="s">
        <v>0</v>
      </c>
      <c r="F39" s="445">
        <v>0</v>
      </c>
      <c r="G39" s="255" t="s">
        <v>0</v>
      </c>
    </row>
    <row r="40" spans="1:7" s="56" customFormat="1" ht="15" customHeight="1">
      <c r="A40" s="26"/>
      <c r="B40" s="51"/>
      <c r="C40" s="42" t="s">
        <v>215</v>
      </c>
      <c r="D40" s="434"/>
      <c r="E40" s="256"/>
      <c r="F40" s="434"/>
      <c r="G40" s="256"/>
    </row>
    <row r="41" spans="1:7" s="56" customFormat="1" ht="15" customHeight="1">
      <c r="A41" s="43"/>
      <c r="B41" s="51"/>
      <c r="C41" s="41">
        <v>5426</v>
      </c>
      <c r="D41" s="445">
        <v>609682148</v>
      </c>
      <c r="E41" s="255" t="s">
        <v>0</v>
      </c>
      <c r="F41" s="445">
        <v>0</v>
      </c>
      <c r="G41" s="255" t="s">
        <v>0</v>
      </c>
    </row>
    <row r="42" spans="1:7" s="56" customFormat="1" ht="15" customHeight="1">
      <c r="A42" s="26"/>
      <c r="B42" s="51"/>
      <c r="C42" s="42" t="s">
        <v>265</v>
      </c>
      <c r="D42" s="434"/>
      <c r="E42" s="256"/>
      <c r="F42" s="434"/>
      <c r="G42" s="256"/>
    </row>
    <row r="43" spans="1:7" s="56" customFormat="1" ht="15" customHeight="1">
      <c r="A43" s="43"/>
      <c r="B43" s="51"/>
      <c r="C43" s="41">
        <v>5427</v>
      </c>
      <c r="D43" s="445">
        <v>2682653481</v>
      </c>
      <c r="E43" s="255" t="s">
        <v>0</v>
      </c>
      <c r="F43" s="445">
        <v>1663238652</v>
      </c>
      <c r="G43" s="255" t="s">
        <v>0</v>
      </c>
    </row>
    <row r="44" spans="1:7" s="56" customFormat="1" ht="15" customHeight="1">
      <c r="A44" s="26"/>
      <c r="B44" s="51"/>
      <c r="C44" s="121" t="s">
        <v>255</v>
      </c>
      <c r="D44" s="434"/>
      <c r="E44" s="256"/>
      <c r="F44" s="434"/>
      <c r="G44" s="256"/>
    </row>
    <row r="45" spans="1:7" s="56" customFormat="1" ht="15" customHeight="1">
      <c r="A45" s="26"/>
      <c r="B45" s="38">
        <v>5430</v>
      </c>
      <c r="C45" s="90"/>
      <c r="D45" s="481"/>
      <c r="E45" s="441">
        <v>-2651589024</v>
      </c>
      <c r="F45" s="481"/>
      <c r="G45" s="441">
        <v>-2204021740</v>
      </c>
    </row>
    <row r="46" spans="1:7" s="56" customFormat="1" ht="15" customHeight="1">
      <c r="A46" s="26"/>
      <c r="B46" s="30" t="s">
        <v>63</v>
      </c>
      <c r="C46" s="33"/>
      <c r="D46" s="482"/>
      <c r="E46" s="442"/>
      <c r="F46" s="482"/>
      <c r="G46" s="442"/>
    </row>
    <row r="47" spans="1:7" s="56" customFormat="1" ht="15" customHeight="1">
      <c r="A47" s="26"/>
      <c r="B47" s="91"/>
      <c r="C47" s="41">
        <v>5431</v>
      </c>
      <c r="D47" s="473">
        <v>1810206269</v>
      </c>
      <c r="E47" s="475"/>
      <c r="F47" s="473">
        <v>1512630300</v>
      </c>
      <c r="G47" s="479"/>
    </row>
    <row r="48" spans="1:7" s="56" customFormat="1" ht="15" customHeight="1">
      <c r="A48" s="26"/>
      <c r="B48" s="91"/>
      <c r="C48" s="42" t="s">
        <v>127</v>
      </c>
      <c r="D48" s="474"/>
      <c r="E48" s="476"/>
      <c r="F48" s="474"/>
      <c r="G48" s="480"/>
    </row>
    <row r="49" spans="1:7" s="56" customFormat="1" ht="15" customHeight="1">
      <c r="A49" s="26"/>
      <c r="B49" s="91"/>
      <c r="C49" s="41">
        <v>5432</v>
      </c>
      <c r="D49" s="477">
        <v>0</v>
      </c>
      <c r="F49" s="477">
        <v>0</v>
      </c>
      <c r="G49" s="471"/>
    </row>
    <row r="50" spans="1:7" s="56" customFormat="1" ht="12" customHeight="1">
      <c r="A50" s="26"/>
      <c r="B50" s="91"/>
      <c r="C50" s="42" t="s">
        <v>78</v>
      </c>
      <c r="D50" s="478"/>
      <c r="E50" s="126"/>
      <c r="F50" s="478"/>
      <c r="G50" s="485"/>
    </row>
    <row r="51" spans="1:7" s="56" customFormat="1" ht="15" customHeight="1">
      <c r="A51" s="26"/>
      <c r="B51" s="91"/>
      <c r="C51" s="41">
        <v>5439</v>
      </c>
      <c r="D51" s="366">
        <v>841382755</v>
      </c>
      <c r="E51" s="471"/>
      <c r="F51" s="366">
        <v>691391440</v>
      </c>
      <c r="G51" s="471"/>
    </row>
    <row r="52" spans="1:7" s="56" customFormat="1" ht="15" customHeight="1">
      <c r="A52" s="92"/>
      <c r="B52" s="91"/>
      <c r="C52" s="102" t="s">
        <v>79</v>
      </c>
      <c r="D52" s="413"/>
      <c r="E52" s="472"/>
      <c r="F52" s="413"/>
      <c r="G52" s="472"/>
    </row>
    <row r="53" spans="1:7" s="56" customFormat="1" ht="15" customHeight="1">
      <c r="A53" s="368" t="s">
        <v>77</v>
      </c>
      <c r="B53" s="369"/>
      <c r="C53" s="488"/>
      <c r="D53" s="433" t="s">
        <v>0</v>
      </c>
      <c r="E53" s="355">
        <v>6657708327</v>
      </c>
      <c r="F53" s="433" t="s">
        <v>0</v>
      </c>
      <c r="G53" s="355">
        <v>9991446803</v>
      </c>
    </row>
    <row r="54" spans="1:7" s="56" customFormat="1" ht="15" customHeight="1">
      <c r="A54" s="371"/>
      <c r="B54" s="372"/>
      <c r="C54" s="352"/>
      <c r="D54" s="433"/>
      <c r="E54" s="355"/>
      <c r="F54" s="433"/>
      <c r="G54" s="355"/>
    </row>
    <row r="55" ht="15" customHeight="1">
      <c r="C55" s="4"/>
    </row>
    <row r="56" ht="15" customHeight="1">
      <c r="C56" s="4"/>
    </row>
    <row r="57" ht="15" customHeight="1">
      <c r="C57" s="4"/>
    </row>
    <row r="58" ht="15" customHeight="1">
      <c r="C58" s="4"/>
    </row>
    <row r="59" ht="15" customHeight="1">
      <c r="C59" s="4"/>
    </row>
    <row r="60" ht="15" customHeight="1">
      <c r="C60" s="4"/>
    </row>
    <row r="61" ht="15" customHeight="1">
      <c r="C61" s="4"/>
    </row>
    <row r="62" ht="15" customHeight="1">
      <c r="C62" s="4"/>
    </row>
    <row r="63" ht="15" customHeight="1">
      <c r="C63" s="4"/>
    </row>
    <row r="64" ht="15" customHeight="1">
      <c r="C64" s="4"/>
    </row>
    <row r="65" ht="15" customHeight="1">
      <c r="C65" s="4"/>
    </row>
    <row r="66" ht="15" customHeight="1">
      <c r="C66" s="4"/>
    </row>
    <row r="67" ht="15" customHeight="1">
      <c r="C67" s="4"/>
    </row>
    <row r="68" ht="15" customHeight="1">
      <c r="C68" s="4"/>
    </row>
    <row r="69" ht="15" customHeight="1">
      <c r="C69" s="4"/>
    </row>
    <row r="70" ht="15" customHeight="1">
      <c r="C70" s="4"/>
    </row>
    <row r="71" ht="15" customHeight="1">
      <c r="C71" s="4"/>
    </row>
    <row r="72" ht="15" customHeight="1">
      <c r="C72" s="4"/>
    </row>
    <row r="73" ht="15" customHeight="1">
      <c r="C73" s="4"/>
    </row>
    <row r="74" ht="15" customHeight="1">
      <c r="C74" s="4"/>
    </row>
    <row r="75" ht="15" customHeight="1">
      <c r="C75" s="4"/>
    </row>
    <row r="76" ht="15" customHeight="1">
      <c r="C76" s="4"/>
    </row>
    <row r="77" ht="15" customHeight="1">
      <c r="C77" s="4"/>
    </row>
    <row r="78" ht="15" customHeight="1">
      <c r="C78" s="4"/>
    </row>
    <row r="79" ht="15" customHeight="1">
      <c r="C79" s="4"/>
    </row>
    <row r="80" ht="15" customHeight="1">
      <c r="C80" s="4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</sheetData>
  <mergeCells count="108">
    <mergeCell ref="D25:D26"/>
    <mergeCell ref="E25:E26"/>
    <mergeCell ref="F25:F26"/>
    <mergeCell ref="G25:G26"/>
    <mergeCell ref="D23:D24"/>
    <mergeCell ref="E23:E24"/>
    <mergeCell ref="F23:F24"/>
    <mergeCell ref="G23:G24"/>
    <mergeCell ref="D39:D40"/>
    <mergeCell ref="E39:E40"/>
    <mergeCell ref="F39:F40"/>
    <mergeCell ref="G39:G40"/>
    <mergeCell ref="A1:G1"/>
    <mergeCell ref="A2:G2"/>
    <mergeCell ref="A3:G3"/>
    <mergeCell ref="A6:C6"/>
    <mergeCell ref="D6:E6"/>
    <mergeCell ref="F6:G6"/>
    <mergeCell ref="G21:G22"/>
    <mergeCell ref="G19:G20"/>
    <mergeCell ref="G17:G18"/>
    <mergeCell ref="G15:G16"/>
    <mergeCell ref="A53:C54"/>
    <mergeCell ref="D53:D54"/>
    <mergeCell ref="E53:E54"/>
    <mergeCell ref="E11:E12"/>
    <mergeCell ref="D29:D30"/>
    <mergeCell ref="E29:E30"/>
    <mergeCell ref="D33:D34"/>
    <mergeCell ref="E33:E34"/>
    <mergeCell ref="D35:D36"/>
    <mergeCell ref="E35:E36"/>
    <mergeCell ref="D17:D18"/>
    <mergeCell ref="C11:C12"/>
    <mergeCell ref="D13:D14"/>
    <mergeCell ref="E21:E22"/>
    <mergeCell ref="E19:E20"/>
    <mergeCell ref="D21:D22"/>
    <mergeCell ref="D19:D20"/>
    <mergeCell ref="D15:D16"/>
    <mergeCell ref="E15:E16"/>
    <mergeCell ref="E17:E18"/>
    <mergeCell ref="D11:D12"/>
    <mergeCell ref="G11:G12"/>
    <mergeCell ref="G13:G14"/>
    <mergeCell ref="A9:B9"/>
    <mergeCell ref="A10:B10"/>
    <mergeCell ref="C9:C10"/>
    <mergeCell ref="E9:E10"/>
    <mergeCell ref="D9:D10"/>
    <mergeCell ref="E13:E14"/>
    <mergeCell ref="G9:G10"/>
    <mergeCell ref="F9:F10"/>
    <mergeCell ref="F11:F12"/>
    <mergeCell ref="F21:F22"/>
    <mergeCell ref="F19:F20"/>
    <mergeCell ref="F17:F18"/>
    <mergeCell ref="F15:F16"/>
    <mergeCell ref="F13:F14"/>
    <mergeCell ref="G27:G28"/>
    <mergeCell ref="A27:B27"/>
    <mergeCell ref="D27:D28"/>
    <mergeCell ref="E27:E28"/>
    <mergeCell ref="F27:F28"/>
    <mergeCell ref="A28:B28"/>
    <mergeCell ref="F29:F30"/>
    <mergeCell ref="G29:G30"/>
    <mergeCell ref="D31:D32"/>
    <mergeCell ref="E31:E32"/>
    <mergeCell ref="F31:F32"/>
    <mergeCell ref="G31:G32"/>
    <mergeCell ref="F33:F34"/>
    <mergeCell ref="G33:G34"/>
    <mergeCell ref="F53:F54"/>
    <mergeCell ref="G53:G54"/>
    <mergeCell ref="F35:F36"/>
    <mergeCell ref="G35:G36"/>
    <mergeCell ref="F49:F50"/>
    <mergeCell ref="G49:G50"/>
    <mergeCell ref="G51:G52"/>
    <mergeCell ref="F51:F52"/>
    <mergeCell ref="D37:D38"/>
    <mergeCell ref="E37:E38"/>
    <mergeCell ref="F37:F38"/>
    <mergeCell ref="G37:G38"/>
    <mergeCell ref="A7:B8"/>
    <mergeCell ref="C7:C8"/>
    <mergeCell ref="D7:E7"/>
    <mergeCell ref="F7:G7"/>
    <mergeCell ref="F47:F48"/>
    <mergeCell ref="G47:G48"/>
    <mergeCell ref="D45:D46"/>
    <mergeCell ref="E45:E46"/>
    <mergeCell ref="F45:F46"/>
    <mergeCell ref="G45:G46"/>
    <mergeCell ref="E51:E52"/>
    <mergeCell ref="D51:D52"/>
    <mergeCell ref="D47:D48"/>
    <mergeCell ref="E47:E48"/>
    <mergeCell ref="D49:D50"/>
    <mergeCell ref="D43:D44"/>
    <mergeCell ref="E43:E44"/>
    <mergeCell ref="F43:F44"/>
    <mergeCell ref="G43:G44"/>
    <mergeCell ref="D41:D42"/>
    <mergeCell ref="E41:E42"/>
    <mergeCell ref="F41:F42"/>
    <mergeCell ref="G41:G42"/>
  </mergeCells>
  <printOptions/>
  <pageMargins left="0.7480314960629921" right="0.7480314960629921" top="1.1811023622047245" bottom="1.1811023622047245" header="0.5118110236220472" footer="0.5118110236220472"/>
  <pageSetup firstPageNumber="19" useFirstPageNumber="1" horizontalDpi="600" verticalDpi="600" orientation="landscape" paperSize="9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144"/>
  <sheetViews>
    <sheetView showGridLines="0" workbookViewId="0" topLeftCell="A1">
      <selection activeCell="C15" sqref="C15"/>
    </sheetView>
  </sheetViews>
  <sheetFormatPr defaultColWidth="8.88671875" defaultRowHeight="13.5"/>
  <cols>
    <col min="1" max="1" width="8.77734375" style="1" customWidth="1"/>
    <col min="2" max="2" width="9.10546875" style="1" customWidth="1"/>
    <col min="3" max="3" width="14.77734375" style="1" customWidth="1"/>
    <col min="4" max="4" width="17.3359375" style="1" customWidth="1"/>
    <col min="5" max="6" width="15.77734375" style="8" customWidth="1"/>
    <col min="7" max="8" width="15.77734375" style="1" customWidth="1"/>
    <col min="9" max="16384" width="8.88671875" style="1" customWidth="1"/>
  </cols>
  <sheetData>
    <row r="1" ht="9.75" customHeight="1"/>
    <row r="2" spans="1:8" s="56" customFormat="1" ht="15" customHeight="1">
      <c r="A2" s="94" t="s">
        <v>191</v>
      </c>
      <c r="E2" s="79"/>
      <c r="F2" s="79"/>
      <c r="H2" s="19" t="s">
        <v>50</v>
      </c>
    </row>
    <row r="3" spans="1:8" s="56" customFormat="1" ht="19.5" customHeight="1">
      <c r="A3" s="339" t="s">
        <v>192</v>
      </c>
      <c r="B3" s="393" t="s">
        <v>1</v>
      </c>
      <c r="C3" s="394"/>
      <c r="D3" s="395"/>
      <c r="E3" s="393" t="s">
        <v>51</v>
      </c>
      <c r="F3" s="395"/>
      <c r="G3" s="393" t="s">
        <v>59</v>
      </c>
      <c r="H3" s="395"/>
    </row>
    <row r="4" spans="1:8" s="56" customFormat="1" ht="19.5" customHeight="1">
      <c r="A4" s="506"/>
      <c r="B4" s="198" t="s">
        <v>2</v>
      </c>
      <c r="C4" s="427"/>
      <c r="D4" s="350" t="s">
        <v>3</v>
      </c>
      <c r="E4" s="423" t="s">
        <v>52</v>
      </c>
      <c r="F4" s="424"/>
      <c r="G4" s="423" t="s">
        <v>52</v>
      </c>
      <c r="H4" s="424"/>
    </row>
    <row r="5" spans="1:8" s="56" customFormat="1" ht="19.5" customHeight="1">
      <c r="A5" s="340"/>
      <c r="B5" s="428"/>
      <c r="C5" s="429"/>
      <c r="D5" s="430"/>
      <c r="E5" s="71" t="s">
        <v>3</v>
      </c>
      <c r="F5" s="87" t="s">
        <v>2</v>
      </c>
      <c r="G5" s="21" t="s">
        <v>3</v>
      </c>
      <c r="H5" s="72" t="s">
        <v>2</v>
      </c>
    </row>
    <row r="6" spans="1:8" s="56" customFormat="1" ht="15" customHeight="1">
      <c r="A6" s="20" t="s">
        <v>193</v>
      </c>
      <c r="B6" s="342">
        <v>4100</v>
      </c>
      <c r="C6" s="343"/>
      <c r="D6" s="344"/>
      <c r="E6" s="452" t="s">
        <v>0</v>
      </c>
      <c r="F6" s="470">
        <v>343548560</v>
      </c>
      <c r="G6" s="433" t="s">
        <v>0</v>
      </c>
      <c r="H6" s="470">
        <v>326782170</v>
      </c>
    </row>
    <row r="7" spans="1:8" s="56" customFormat="1" ht="15" customHeight="1">
      <c r="A7" s="95"/>
      <c r="B7" s="348" t="s">
        <v>6</v>
      </c>
      <c r="C7" s="338"/>
      <c r="D7" s="345"/>
      <c r="E7" s="440"/>
      <c r="F7" s="456"/>
      <c r="G7" s="434"/>
      <c r="H7" s="456"/>
    </row>
    <row r="8" spans="1:8" s="56" customFormat="1" ht="15" customHeight="1">
      <c r="A8" s="95"/>
      <c r="B8" s="26"/>
      <c r="C8" s="27">
        <v>4120</v>
      </c>
      <c r="D8" s="35"/>
      <c r="E8" s="439" t="s">
        <v>0</v>
      </c>
      <c r="F8" s="448">
        <v>-343548560</v>
      </c>
      <c r="G8" s="445" t="s">
        <v>0</v>
      </c>
      <c r="H8" s="448">
        <v>-326782170</v>
      </c>
    </row>
    <row r="9" spans="1:8" s="56" customFormat="1" ht="15" customHeight="1">
      <c r="A9" s="95"/>
      <c r="B9" s="26"/>
      <c r="C9" s="30" t="s">
        <v>7</v>
      </c>
      <c r="D9" s="24"/>
      <c r="E9" s="440"/>
      <c r="F9" s="449"/>
      <c r="G9" s="434"/>
      <c r="H9" s="449"/>
    </row>
    <row r="10" spans="1:8" s="56" customFormat="1" ht="15" customHeight="1">
      <c r="A10" s="95"/>
      <c r="B10" s="26"/>
      <c r="C10" s="30"/>
      <c r="D10" s="32">
        <v>4121</v>
      </c>
      <c r="E10" s="439">
        <v>145424814</v>
      </c>
      <c r="F10" s="455" t="s">
        <v>0</v>
      </c>
      <c r="G10" s="439">
        <v>139573050</v>
      </c>
      <c r="H10" s="455"/>
    </row>
    <row r="11" spans="1:8" s="56" customFormat="1" ht="15" customHeight="1">
      <c r="A11" s="95"/>
      <c r="B11" s="26"/>
      <c r="C11" s="30"/>
      <c r="D11" s="33" t="s">
        <v>24</v>
      </c>
      <c r="E11" s="440"/>
      <c r="F11" s="456"/>
      <c r="G11" s="440"/>
      <c r="H11" s="456"/>
    </row>
    <row r="12" spans="1:8" s="56" customFormat="1" ht="15" customHeight="1">
      <c r="A12" s="95"/>
      <c r="B12" s="26"/>
      <c r="C12" s="30"/>
      <c r="D12" s="32">
        <v>4122</v>
      </c>
      <c r="E12" s="439">
        <v>82678340</v>
      </c>
      <c r="F12" s="455" t="s">
        <v>0</v>
      </c>
      <c r="G12" s="439">
        <v>72505833</v>
      </c>
      <c r="H12" s="455"/>
    </row>
    <row r="13" spans="1:8" s="56" customFormat="1" ht="15" customHeight="1">
      <c r="A13" s="95"/>
      <c r="B13" s="26"/>
      <c r="C13" s="30"/>
      <c r="D13" s="33" t="s">
        <v>25</v>
      </c>
      <c r="E13" s="440"/>
      <c r="F13" s="456"/>
      <c r="G13" s="440"/>
      <c r="H13" s="456"/>
    </row>
    <row r="14" spans="1:8" s="56" customFormat="1" ht="15" customHeight="1">
      <c r="A14" s="95"/>
      <c r="B14" s="26"/>
      <c r="C14" s="30"/>
      <c r="D14" s="32">
        <v>4123</v>
      </c>
      <c r="E14" s="439">
        <v>42304306</v>
      </c>
      <c r="F14" s="455" t="s">
        <v>0</v>
      </c>
      <c r="G14" s="439">
        <v>40368937</v>
      </c>
      <c r="H14" s="455"/>
    </row>
    <row r="15" spans="1:8" s="56" customFormat="1" ht="15" customHeight="1">
      <c r="A15" s="95"/>
      <c r="B15" s="26"/>
      <c r="C15" s="30"/>
      <c r="D15" s="33" t="s">
        <v>26</v>
      </c>
      <c r="E15" s="440"/>
      <c r="F15" s="456"/>
      <c r="G15" s="440"/>
      <c r="H15" s="456"/>
    </row>
    <row r="16" spans="1:8" s="56" customFormat="1" ht="15" customHeight="1">
      <c r="A16" s="95"/>
      <c r="B16" s="26"/>
      <c r="C16" s="30"/>
      <c r="D16" s="32">
        <v>4124</v>
      </c>
      <c r="E16" s="439">
        <v>12638370</v>
      </c>
      <c r="F16" s="455" t="s">
        <v>0</v>
      </c>
      <c r="G16" s="439">
        <v>12611610</v>
      </c>
      <c r="H16" s="455"/>
    </row>
    <row r="17" spans="1:8" s="56" customFormat="1" ht="15" customHeight="1">
      <c r="A17" s="95"/>
      <c r="B17" s="26"/>
      <c r="C17" s="30"/>
      <c r="D17" s="33" t="s">
        <v>27</v>
      </c>
      <c r="E17" s="440"/>
      <c r="F17" s="456"/>
      <c r="G17" s="440"/>
      <c r="H17" s="456"/>
    </row>
    <row r="18" spans="1:8" s="56" customFormat="1" ht="15" customHeight="1">
      <c r="A18" s="95"/>
      <c r="B18" s="26"/>
      <c r="C18" s="30"/>
      <c r="D18" s="32">
        <v>4125</v>
      </c>
      <c r="E18" s="439">
        <v>60502730</v>
      </c>
      <c r="F18" s="455" t="s">
        <v>0</v>
      </c>
      <c r="G18" s="439">
        <v>54181130</v>
      </c>
      <c r="H18" s="455"/>
    </row>
    <row r="19" spans="1:8" s="56" customFormat="1" ht="16.5" customHeight="1">
      <c r="A19" s="95"/>
      <c r="B19" s="26"/>
      <c r="C19" s="30"/>
      <c r="D19" s="33" t="s">
        <v>28</v>
      </c>
      <c r="E19" s="440"/>
      <c r="F19" s="456"/>
      <c r="G19" s="440"/>
      <c r="H19" s="456"/>
    </row>
    <row r="20" spans="1:8" s="56" customFormat="1" ht="15" customHeight="1">
      <c r="A20" s="95"/>
      <c r="B20" s="26"/>
      <c r="C20" s="30"/>
      <c r="D20" s="14">
        <v>4127</v>
      </c>
      <c r="E20" s="439">
        <v>0</v>
      </c>
      <c r="F20" s="455" t="s">
        <v>0</v>
      </c>
      <c r="G20" s="439">
        <v>7541610</v>
      </c>
      <c r="H20" s="255" t="s">
        <v>0</v>
      </c>
    </row>
    <row r="21" spans="1:8" s="56" customFormat="1" ht="15" customHeight="1">
      <c r="A21" s="95"/>
      <c r="B21" s="36"/>
      <c r="C21" s="37"/>
      <c r="D21" s="33" t="s">
        <v>29</v>
      </c>
      <c r="E21" s="440"/>
      <c r="F21" s="456"/>
      <c r="G21" s="440"/>
      <c r="H21" s="256"/>
    </row>
    <row r="22" spans="1:8" s="56" customFormat="1" ht="15" customHeight="1">
      <c r="A22" s="95"/>
      <c r="B22" s="346">
        <v>4200</v>
      </c>
      <c r="C22" s="347"/>
      <c r="D22" s="350"/>
      <c r="E22" s="439" t="s">
        <v>0</v>
      </c>
      <c r="F22" s="455">
        <v>1201716286</v>
      </c>
      <c r="G22" s="445" t="s">
        <v>0</v>
      </c>
      <c r="H22" s="455">
        <v>1111523701</v>
      </c>
    </row>
    <row r="23" spans="1:8" s="56" customFormat="1" ht="15" customHeight="1">
      <c r="A23" s="95"/>
      <c r="B23" s="348" t="s">
        <v>8</v>
      </c>
      <c r="C23" s="349"/>
      <c r="D23" s="351"/>
      <c r="E23" s="440"/>
      <c r="F23" s="456"/>
      <c r="G23" s="434"/>
      <c r="H23" s="456"/>
    </row>
    <row r="24" spans="1:8" s="56" customFormat="1" ht="15" customHeight="1">
      <c r="A24" s="95"/>
      <c r="B24" s="26" t="s">
        <v>0</v>
      </c>
      <c r="C24" s="27">
        <v>4210</v>
      </c>
      <c r="D24" s="35"/>
      <c r="E24" s="439" t="s">
        <v>0</v>
      </c>
      <c r="F24" s="448">
        <v>-532035560</v>
      </c>
      <c r="G24" s="445" t="s">
        <v>0</v>
      </c>
      <c r="H24" s="448">
        <v>-552308826</v>
      </c>
    </row>
    <row r="25" spans="1:8" s="56" customFormat="1" ht="15" customHeight="1">
      <c r="A25" s="95"/>
      <c r="B25" s="26"/>
      <c r="C25" s="30" t="s">
        <v>9</v>
      </c>
      <c r="D25" s="24"/>
      <c r="E25" s="440"/>
      <c r="F25" s="449"/>
      <c r="G25" s="434"/>
      <c r="H25" s="449"/>
    </row>
    <row r="26" spans="1:8" s="56" customFormat="1" ht="15" customHeight="1">
      <c r="A26" s="95"/>
      <c r="B26" s="26"/>
      <c r="C26" s="30"/>
      <c r="D26" s="41">
        <v>4211</v>
      </c>
      <c r="E26" s="439">
        <v>29953836</v>
      </c>
      <c r="F26" s="455" t="s">
        <v>0</v>
      </c>
      <c r="G26" s="439">
        <v>78101098</v>
      </c>
      <c r="H26" s="255" t="s">
        <v>0</v>
      </c>
    </row>
    <row r="27" spans="1:8" s="56" customFormat="1" ht="15" customHeight="1">
      <c r="A27" s="95"/>
      <c r="B27" s="26"/>
      <c r="C27" s="30"/>
      <c r="D27" s="42" t="s">
        <v>30</v>
      </c>
      <c r="E27" s="440"/>
      <c r="F27" s="456"/>
      <c r="G27" s="440"/>
      <c r="H27" s="256"/>
    </row>
    <row r="28" spans="1:8" s="56" customFormat="1" ht="15" customHeight="1">
      <c r="A28" s="95"/>
      <c r="B28" s="26"/>
      <c r="C28" s="30"/>
      <c r="D28" s="41">
        <v>4212</v>
      </c>
      <c r="E28" s="439">
        <v>20950129</v>
      </c>
      <c r="F28" s="455" t="s">
        <v>0</v>
      </c>
      <c r="G28" s="439">
        <v>22885958</v>
      </c>
      <c r="H28" s="255" t="s">
        <v>0</v>
      </c>
    </row>
    <row r="29" spans="1:8" s="56" customFormat="1" ht="15" customHeight="1">
      <c r="A29" s="95"/>
      <c r="B29" s="26"/>
      <c r="C29" s="30"/>
      <c r="D29" s="42" t="s">
        <v>31</v>
      </c>
      <c r="E29" s="440"/>
      <c r="F29" s="456"/>
      <c r="G29" s="440"/>
      <c r="H29" s="256"/>
    </row>
    <row r="30" spans="1:8" s="56" customFormat="1" ht="15" customHeight="1">
      <c r="A30" s="95"/>
      <c r="B30" s="26"/>
      <c r="C30" s="30"/>
      <c r="D30" s="41">
        <v>4215</v>
      </c>
      <c r="E30" s="439">
        <v>370200000</v>
      </c>
      <c r="F30" s="455" t="s">
        <v>0</v>
      </c>
      <c r="G30" s="439">
        <v>347160000</v>
      </c>
      <c r="H30" s="255" t="s">
        <v>0</v>
      </c>
    </row>
    <row r="31" spans="1:8" s="56" customFormat="1" ht="15" customHeight="1">
      <c r="A31" s="95"/>
      <c r="B31" s="26"/>
      <c r="C31" s="30"/>
      <c r="D31" s="42" t="s">
        <v>32</v>
      </c>
      <c r="E31" s="440"/>
      <c r="F31" s="456"/>
      <c r="G31" s="440"/>
      <c r="H31" s="256"/>
    </row>
    <row r="32" spans="1:8" s="56" customFormat="1" ht="15" customHeight="1">
      <c r="A32" s="95"/>
      <c r="B32" s="26"/>
      <c r="C32" s="30"/>
      <c r="D32" s="14">
        <v>4216</v>
      </c>
      <c r="E32" s="439">
        <v>3183950</v>
      </c>
      <c r="F32" s="455" t="s">
        <v>0</v>
      </c>
      <c r="G32" s="439">
        <v>4378249</v>
      </c>
      <c r="H32" s="255" t="s">
        <v>0</v>
      </c>
    </row>
    <row r="33" spans="1:8" s="56" customFormat="1" ht="15" customHeight="1">
      <c r="A33" s="95"/>
      <c r="B33" s="26"/>
      <c r="C33" s="30"/>
      <c r="D33" s="33" t="s">
        <v>33</v>
      </c>
      <c r="E33" s="440"/>
      <c r="F33" s="456"/>
      <c r="G33" s="440"/>
      <c r="H33" s="256"/>
    </row>
    <row r="34" spans="1:8" s="56" customFormat="1" ht="15" customHeight="1">
      <c r="A34" s="95"/>
      <c r="B34" s="26"/>
      <c r="C34" s="30"/>
      <c r="D34" s="14">
        <v>4219</v>
      </c>
      <c r="E34" s="443">
        <v>107747645</v>
      </c>
      <c r="F34" s="462" t="s">
        <v>0</v>
      </c>
      <c r="G34" s="443">
        <v>99783521</v>
      </c>
      <c r="H34" s="229" t="s">
        <v>0</v>
      </c>
    </row>
    <row r="35" spans="1:8" s="56" customFormat="1" ht="15" customHeight="1">
      <c r="A35" s="95"/>
      <c r="B35" s="36"/>
      <c r="C35" s="37"/>
      <c r="D35" s="33" t="s">
        <v>10</v>
      </c>
      <c r="E35" s="440"/>
      <c r="F35" s="456"/>
      <c r="G35" s="440"/>
      <c r="H35" s="256"/>
    </row>
    <row r="36" spans="1:8" s="56" customFormat="1" ht="15" customHeight="1">
      <c r="A36" s="95"/>
      <c r="B36" s="26"/>
      <c r="C36" s="27">
        <v>4220</v>
      </c>
      <c r="D36" s="35"/>
      <c r="E36" s="439" t="s">
        <v>0</v>
      </c>
      <c r="F36" s="448">
        <v>-415618046</v>
      </c>
      <c r="G36" s="492"/>
      <c r="H36" s="448">
        <v>-358513736</v>
      </c>
    </row>
    <row r="37" spans="1:8" s="56" customFormat="1" ht="15" customHeight="1">
      <c r="A37" s="95"/>
      <c r="B37" s="26"/>
      <c r="C37" s="30" t="s">
        <v>11</v>
      </c>
      <c r="D37" s="24"/>
      <c r="E37" s="440"/>
      <c r="F37" s="449"/>
      <c r="G37" s="493"/>
      <c r="H37" s="449"/>
    </row>
    <row r="38" spans="1:8" s="56" customFormat="1" ht="15" customHeight="1">
      <c r="A38" s="50"/>
      <c r="B38" s="26"/>
      <c r="C38" s="30"/>
      <c r="D38" s="41">
        <v>4221</v>
      </c>
      <c r="E38" s="450">
        <v>4062400</v>
      </c>
      <c r="F38" s="453"/>
      <c r="G38" s="450">
        <v>2912480</v>
      </c>
      <c r="H38" s="255" t="s">
        <v>0</v>
      </c>
    </row>
    <row r="39" spans="1:8" s="56" customFormat="1" ht="15" customHeight="1">
      <c r="A39" s="50"/>
      <c r="B39" s="26"/>
      <c r="C39" s="30"/>
      <c r="D39" s="42" t="s">
        <v>226</v>
      </c>
      <c r="E39" s="451"/>
      <c r="F39" s="454"/>
      <c r="G39" s="451"/>
      <c r="H39" s="256"/>
    </row>
    <row r="40" spans="1:8" s="56" customFormat="1" ht="15" customHeight="1">
      <c r="A40" s="50"/>
      <c r="B40" s="26"/>
      <c r="C40" s="30"/>
      <c r="D40" s="41">
        <v>4222</v>
      </c>
      <c r="E40" s="450">
        <v>8155400</v>
      </c>
      <c r="F40" s="455" t="s">
        <v>0</v>
      </c>
      <c r="G40" s="450">
        <v>9787300</v>
      </c>
      <c r="H40" s="255" t="s">
        <v>0</v>
      </c>
    </row>
    <row r="41" spans="1:8" s="56" customFormat="1" ht="15" customHeight="1">
      <c r="A41" s="50"/>
      <c r="B41" s="26"/>
      <c r="C41" s="30"/>
      <c r="D41" s="42" t="s">
        <v>216</v>
      </c>
      <c r="E41" s="451"/>
      <c r="F41" s="456"/>
      <c r="G41" s="451"/>
      <c r="H41" s="256"/>
    </row>
    <row r="42" spans="1:8" s="56" customFormat="1" ht="15" customHeight="1">
      <c r="A42" s="50"/>
      <c r="B42" s="26"/>
      <c r="C42" s="30"/>
      <c r="D42" s="41">
        <v>4223</v>
      </c>
      <c r="E42" s="439">
        <v>34507767</v>
      </c>
      <c r="F42" s="455" t="s">
        <v>0</v>
      </c>
      <c r="G42" s="439">
        <v>30347952</v>
      </c>
      <c r="H42" s="255" t="s">
        <v>0</v>
      </c>
    </row>
    <row r="43" spans="1:8" s="56" customFormat="1" ht="15" customHeight="1">
      <c r="A43" s="50"/>
      <c r="B43" s="26"/>
      <c r="C43" s="30"/>
      <c r="D43" s="42" t="s">
        <v>142</v>
      </c>
      <c r="E43" s="440"/>
      <c r="F43" s="456"/>
      <c r="G43" s="440"/>
      <c r="H43" s="256"/>
    </row>
    <row r="44" spans="1:8" s="56" customFormat="1" ht="15" customHeight="1">
      <c r="A44" s="50"/>
      <c r="B44" s="26"/>
      <c r="C44" s="30"/>
      <c r="D44" s="41">
        <v>4225</v>
      </c>
      <c r="E44" s="439">
        <v>33828608</v>
      </c>
      <c r="F44" s="455" t="s">
        <v>0</v>
      </c>
      <c r="G44" s="439">
        <v>29305465</v>
      </c>
      <c r="H44" s="255" t="s">
        <v>0</v>
      </c>
    </row>
    <row r="45" spans="1:8" s="56" customFormat="1" ht="15" customHeight="1">
      <c r="A45" s="50"/>
      <c r="B45" s="26"/>
      <c r="C45" s="30"/>
      <c r="D45" s="42" t="s">
        <v>35</v>
      </c>
      <c r="E45" s="440"/>
      <c r="F45" s="456"/>
      <c r="G45" s="440"/>
      <c r="H45" s="256"/>
    </row>
    <row r="46" spans="1:8" s="56" customFormat="1" ht="15" customHeight="1">
      <c r="A46" s="50"/>
      <c r="B46" s="26"/>
      <c r="C46" s="30"/>
      <c r="D46" s="41">
        <v>4226</v>
      </c>
      <c r="E46" s="439">
        <v>139718554</v>
      </c>
      <c r="F46" s="455" t="s">
        <v>0</v>
      </c>
      <c r="G46" s="439">
        <v>146472390</v>
      </c>
      <c r="H46" s="255" t="s">
        <v>0</v>
      </c>
    </row>
    <row r="47" spans="1:8" s="56" customFormat="1" ht="15" customHeight="1">
      <c r="A47" s="50"/>
      <c r="B47" s="26"/>
      <c r="C47" s="30"/>
      <c r="D47" s="42" t="s">
        <v>36</v>
      </c>
      <c r="E47" s="440"/>
      <c r="F47" s="456"/>
      <c r="G47" s="440"/>
      <c r="H47" s="256"/>
    </row>
    <row r="48" spans="1:8" s="56" customFormat="1" ht="15" customHeight="1">
      <c r="A48" s="50"/>
      <c r="B48" s="26"/>
      <c r="C48" s="30"/>
      <c r="D48" s="41">
        <v>4227</v>
      </c>
      <c r="E48" s="439">
        <v>3905385</v>
      </c>
      <c r="F48" s="455" t="s">
        <v>0</v>
      </c>
      <c r="G48" s="439">
        <v>3041360</v>
      </c>
      <c r="H48" s="255" t="s">
        <v>0</v>
      </c>
    </row>
    <row r="49" spans="1:8" s="56" customFormat="1" ht="15" customHeight="1">
      <c r="A49" s="50"/>
      <c r="B49" s="26"/>
      <c r="C49" s="30"/>
      <c r="D49" s="42" t="s">
        <v>37</v>
      </c>
      <c r="E49" s="440"/>
      <c r="F49" s="456"/>
      <c r="G49" s="440"/>
      <c r="H49" s="256"/>
    </row>
    <row r="50" spans="1:8" s="56" customFormat="1" ht="15" customHeight="1">
      <c r="A50" s="50"/>
      <c r="B50" s="26"/>
      <c r="C50" s="30"/>
      <c r="D50" s="41">
        <v>4228</v>
      </c>
      <c r="E50" s="439">
        <v>175003582</v>
      </c>
      <c r="F50" s="455" t="s">
        <v>0</v>
      </c>
      <c r="G50" s="439">
        <v>121657489</v>
      </c>
      <c r="H50" s="255" t="s">
        <v>0</v>
      </c>
    </row>
    <row r="51" spans="1:8" s="56" customFormat="1" ht="15" customHeight="1">
      <c r="A51" s="50"/>
      <c r="B51" s="26"/>
      <c r="C51" s="30"/>
      <c r="D51" s="42" t="s">
        <v>38</v>
      </c>
      <c r="E51" s="440"/>
      <c r="F51" s="456"/>
      <c r="G51" s="440"/>
      <c r="H51" s="256"/>
    </row>
    <row r="52" spans="1:8" s="56" customFormat="1" ht="15" customHeight="1">
      <c r="A52" s="50"/>
      <c r="B52" s="26"/>
      <c r="C52" s="30"/>
      <c r="D52" s="14">
        <v>4229</v>
      </c>
      <c r="E52" s="443">
        <v>16436350</v>
      </c>
      <c r="F52" s="462" t="s">
        <v>0</v>
      </c>
      <c r="G52" s="443">
        <v>14989300</v>
      </c>
      <c r="H52" s="229" t="s">
        <v>0</v>
      </c>
    </row>
    <row r="53" spans="1:8" s="56" customFormat="1" ht="15" customHeight="1">
      <c r="A53" s="50"/>
      <c r="B53" s="36"/>
      <c r="C53" s="37"/>
      <c r="D53" s="33" t="s">
        <v>39</v>
      </c>
      <c r="E53" s="440"/>
      <c r="F53" s="456"/>
      <c r="G53" s="440"/>
      <c r="H53" s="256"/>
    </row>
    <row r="54" spans="1:8" s="56" customFormat="1" ht="15" customHeight="1">
      <c r="A54" s="50"/>
      <c r="B54" s="43"/>
      <c r="C54" s="34">
        <v>4230</v>
      </c>
      <c r="D54" s="39"/>
      <c r="E54" s="439"/>
      <c r="F54" s="448">
        <v>-254062680</v>
      </c>
      <c r="G54" s="445" t="s">
        <v>0</v>
      </c>
      <c r="H54" s="448">
        <v>-200701139</v>
      </c>
    </row>
    <row r="55" spans="1:8" s="56" customFormat="1" ht="15" customHeight="1">
      <c r="A55" s="50"/>
      <c r="B55" s="26"/>
      <c r="C55" s="30" t="s">
        <v>12</v>
      </c>
      <c r="D55" s="40"/>
      <c r="E55" s="440"/>
      <c r="F55" s="449"/>
      <c r="G55" s="434"/>
      <c r="H55" s="449"/>
    </row>
    <row r="56" spans="1:8" s="56" customFormat="1" ht="15" customHeight="1">
      <c r="A56" s="50"/>
      <c r="B56" s="26"/>
      <c r="C56" s="30"/>
      <c r="D56" s="41">
        <v>4231</v>
      </c>
      <c r="E56" s="439">
        <v>14680392</v>
      </c>
      <c r="F56" s="117"/>
      <c r="G56" s="439">
        <v>14992607</v>
      </c>
      <c r="H56" s="117"/>
    </row>
    <row r="57" spans="1:8" s="56" customFormat="1" ht="15" customHeight="1">
      <c r="A57" s="50"/>
      <c r="B57" s="26"/>
      <c r="C57" s="30"/>
      <c r="D57" s="42" t="s">
        <v>40</v>
      </c>
      <c r="E57" s="440"/>
      <c r="F57" s="117"/>
      <c r="G57" s="440"/>
      <c r="H57" s="117"/>
    </row>
    <row r="58" spans="1:8" s="56" customFormat="1" ht="15" customHeight="1">
      <c r="A58" s="50"/>
      <c r="B58" s="26"/>
      <c r="C58" s="27"/>
      <c r="D58" s="41">
        <v>4232</v>
      </c>
      <c r="E58" s="439">
        <v>3650460</v>
      </c>
      <c r="F58" s="455" t="s">
        <v>0</v>
      </c>
      <c r="G58" s="439">
        <v>100000</v>
      </c>
      <c r="H58" s="255" t="s">
        <v>0</v>
      </c>
    </row>
    <row r="59" spans="1:8" s="56" customFormat="1" ht="15" customHeight="1">
      <c r="A59" s="50"/>
      <c r="B59" s="26"/>
      <c r="C59" s="30"/>
      <c r="D59" s="42" t="s">
        <v>217</v>
      </c>
      <c r="E59" s="440"/>
      <c r="F59" s="456"/>
      <c r="G59" s="440"/>
      <c r="H59" s="256"/>
    </row>
    <row r="60" spans="1:8" s="56" customFormat="1" ht="15" customHeight="1">
      <c r="A60" s="50"/>
      <c r="B60" s="26"/>
      <c r="C60" s="30"/>
      <c r="D60" s="41">
        <v>4233</v>
      </c>
      <c r="E60" s="439">
        <v>62496870</v>
      </c>
      <c r="F60" s="455" t="s">
        <v>0</v>
      </c>
      <c r="G60" s="439">
        <v>27053150</v>
      </c>
      <c r="H60" s="255" t="s">
        <v>0</v>
      </c>
    </row>
    <row r="61" spans="1:8" s="56" customFormat="1" ht="15" customHeight="1">
      <c r="A61" s="50"/>
      <c r="B61" s="26"/>
      <c r="C61" s="30"/>
      <c r="D61" s="42" t="s">
        <v>41</v>
      </c>
      <c r="E61" s="440"/>
      <c r="F61" s="456"/>
      <c r="G61" s="440"/>
      <c r="H61" s="256"/>
    </row>
    <row r="62" spans="1:8" s="56" customFormat="1" ht="15" customHeight="1">
      <c r="A62" s="50"/>
      <c r="B62" s="26"/>
      <c r="C62" s="30"/>
      <c r="D62" s="41">
        <v>4234</v>
      </c>
      <c r="E62" s="439">
        <v>59030970</v>
      </c>
      <c r="F62" s="455" t="s">
        <v>0</v>
      </c>
      <c r="G62" s="439">
        <v>54949871</v>
      </c>
      <c r="H62" s="255" t="s">
        <v>0</v>
      </c>
    </row>
    <row r="63" spans="1:8" s="56" customFormat="1" ht="15" customHeight="1">
      <c r="A63" s="50"/>
      <c r="B63" s="26"/>
      <c r="C63" s="30"/>
      <c r="D63" s="42" t="s">
        <v>42</v>
      </c>
      <c r="E63" s="440"/>
      <c r="F63" s="456"/>
      <c r="G63" s="440"/>
      <c r="H63" s="256"/>
    </row>
    <row r="64" spans="1:8" s="56" customFormat="1" ht="15" customHeight="1">
      <c r="A64" s="50"/>
      <c r="B64" s="26"/>
      <c r="C64" s="30"/>
      <c r="D64" s="41">
        <v>4236</v>
      </c>
      <c r="E64" s="439">
        <v>102363088</v>
      </c>
      <c r="F64" s="455" t="s">
        <v>0</v>
      </c>
      <c r="G64" s="439">
        <v>95283311</v>
      </c>
      <c r="H64" s="255" t="s">
        <v>0</v>
      </c>
    </row>
    <row r="65" spans="1:8" s="56" customFormat="1" ht="15" customHeight="1">
      <c r="A65" s="50"/>
      <c r="B65" s="26"/>
      <c r="C65" s="30"/>
      <c r="D65" s="42" t="s">
        <v>143</v>
      </c>
      <c r="E65" s="440"/>
      <c r="F65" s="456"/>
      <c r="G65" s="440"/>
      <c r="H65" s="256"/>
    </row>
    <row r="66" spans="1:8" s="56" customFormat="1" ht="15" customHeight="1">
      <c r="A66" s="50"/>
      <c r="B66" s="26"/>
      <c r="C66" s="30"/>
      <c r="D66" s="62">
        <v>4237</v>
      </c>
      <c r="E66" s="439">
        <v>2849930</v>
      </c>
      <c r="F66" s="455" t="s">
        <v>0</v>
      </c>
      <c r="G66" s="439">
        <v>2500000</v>
      </c>
      <c r="H66" s="255" t="s">
        <v>0</v>
      </c>
    </row>
    <row r="67" spans="1:8" s="56" customFormat="1" ht="15" customHeight="1">
      <c r="A67" s="50"/>
      <c r="B67" s="26"/>
      <c r="C67" s="30"/>
      <c r="D67" s="63" t="s">
        <v>144</v>
      </c>
      <c r="E67" s="440"/>
      <c r="F67" s="456"/>
      <c r="G67" s="440"/>
      <c r="H67" s="256"/>
    </row>
    <row r="68" spans="1:8" s="56" customFormat="1" ht="15" customHeight="1">
      <c r="A68" s="50"/>
      <c r="B68" s="26"/>
      <c r="C68" s="30"/>
      <c r="D68" s="14">
        <v>4239</v>
      </c>
      <c r="E68" s="443">
        <v>8990970</v>
      </c>
      <c r="F68" s="462" t="s">
        <v>0</v>
      </c>
      <c r="G68" s="443">
        <v>5822200</v>
      </c>
      <c r="H68" s="229" t="s">
        <v>0</v>
      </c>
    </row>
    <row r="69" spans="1:8" s="56" customFormat="1" ht="15" customHeight="1">
      <c r="A69" s="50"/>
      <c r="B69" s="36"/>
      <c r="C69" s="37"/>
      <c r="D69" s="33" t="s">
        <v>145</v>
      </c>
      <c r="E69" s="440"/>
      <c r="F69" s="456"/>
      <c r="G69" s="440"/>
      <c r="H69" s="256"/>
    </row>
    <row r="70" spans="1:8" s="56" customFormat="1" ht="15" customHeight="1">
      <c r="A70" s="50"/>
      <c r="B70" s="346">
        <v>4400</v>
      </c>
      <c r="C70" s="347"/>
      <c r="D70" s="39"/>
      <c r="E70" s="439" t="s">
        <v>0</v>
      </c>
      <c r="F70" s="448">
        <v>2686986740</v>
      </c>
      <c r="G70" s="445" t="s">
        <v>0</v>
      </c>
      <c r="H70" s="448">
        <v>1746342130</v>
      </c>
    </row>
    <row r="71" spans="1:8" s="56" customFormat="1" ht="15" customHeight="1">
      <c r="A71" s="50"/>
      <c r="B71" s="348" t="s">
        <v>13</v>
      </c>
      <c r="C71" s="349"/>
      <c r="D71" s="40"/>
      <c r="E71" s="440"/>
      <c r="F71" s="449"/>
      <c r="G71" s="434"/>
      <c r="H71" s="449"/>
    </row>
    <row r="72" spans="1:8" s="56" customFormat="1" ht="15" customHeight="1">
      <c r="A72" s="50"/>
      <c r="B72" s="26"/>
      <c r="C72" s="27">
        <v>4420</v>
      </c>
      <c r="D72" s="28"/>
      <c r="E72" s="458" t="s">
        <v>0</v>
      </c>
      <c r="F72" s="448">
        <v>-2686986740</v>
      </c>
      <c r="G72" s="366" t="s">
        <v>0</v>
      </c>
      <c r="H72" s="448">
        <v>-1746342130</v>
      </c>
    </row>
    <row r="73" spans="1:8" s="56" customFormat="1" ht="15" customHeight="1">
      <c r="A73" s="50"/>
      <c r="B73" s="26"/>
      <c r="C73" s="30" t="s">
        <v>14</v>
      </c>
      <c r="D73" s="24"/>
      <c r="E73" s="459"/>
      <c r="F73" s="449"/>
      <c r="G73" s="367"/>
      <c r="H73" s="449"/>
    </row>
    <row r="74" spans="1:8" s="56" customFormat="1" ht="15" customHeight="1">
      <c r="A74" s="50"/>
      <c r="B74" s="26"/>
      <c r="C74" s="30"/>
      <c r="D74" s="41">
        <v>4421</v>
      </c>
      <c r="E74" s="439">
        <v>5459</v>
      </c>
      <c r="F74" s="455" t="s">
        <v>0</v>
      </c>
      <c r="G74" s="439">
        <v>83103478</v>
      </c>
      <c r="H74" s="255"/>
    </row>
    <row r="75" spans="1:8" s="56" customFormat="1" ht="15" customHeight="1">
      <c r="A75" s="50"/>
      <c r="B75" s="26"/>
      <c r="C75" s="30"/>
      <c r="D75" s="42" t="s">
        <v>15</v>
      </c>
      <c r="E75" s="440"/>
      <c r="F75" s="456"/>
      <c r="G75" s="440"/>
      <c r="H75" s="256"/>
    </row>
    <row r="76" spans="1:8" s="56" customFormat="1" ht="15" customHeight="1">
      <c r="A76" s="50"/>
      <c r="B76" s="26"/>
      <c r="C76" s="30"/>
      <c r="D76" s="41">
        <v>4422</v>
      </c>
      <c r="E76" s="439">
        <v>0</v>
      </c>
      <c r="F76" s="455" t="s">
        <v>0</v>
      </c>
      <c r="G76" s="439">
        <v>0</v>
      </c>
      <c r="H76" s="255"/>
    </row>
    <row r="77" spans="1:8" s="56" customFormat="1" ht="15" customHeight="1">
      <c r="A77" s="50"/>
      <c r="B77" s="26"/>
      <c r="C77" s="30"/>
      <c r="D77" s="42" t="s">
        <v>234</v>
      </c>
      <c r="E77" s="440"/>
      <c r="F77" s="456"/>
      <c r="G77" s="440"/>
      <c r="H77" s="256"/>
    </row>
    <row r="78" spans="1:8" s="56" customFormat="1" ht="15" customHeight="1">
      <c r="A78" s="50"/>
      <c r="B78" s="26"/>
      <c r="C78" s="30"/>
      <c r="D78" s="96">
        <v>4426</v>
      </c>
      <c r="E78" s="458">
        <v>4327800</v>
      </c>
      <c r="F78" s="97"/>
      <c r="G78" s="458">
        <v>0</v>
      </c>
      <c r="H78" s="402"/>
    </row>
    <row r="79" spans="1:8" s="56" customFormat="1" ht="15" customHeight="1">
      <c r="A79" s="50"/>
      <c r="B79" s="26"/>
      <c r="C79" s="30"/>
      <c r="D79" s="93" t="s">
        <v>236</v>
      </c>
      <c r="E79" s="459"/>
      <c r="F79" s="97"/>
      <c r="G79" s="459"/>
      <c r="H79" s="403"/>
    </row>
    <row r="80" spans="1:8" s="56" customFormat="1" ht="15" customHeight="1">
      <c r="A80" s="50"/>
      <c r="B80" s="26"/>
      <c r="C80" s="30"/>
      <c r="D80" s="41">
        <v>4428</v>
      </c>
      <c r="E80" s="439">
        <v>2682653481</v>
      </c>
      <c r="F80" s="455" t="s">
        <v>0</v>
      </c>
      <c r="G80" s="439">
        <v>1663238652</v>
      </c>
      <c r="H80" s="255" t="s">
        <v>0</v>
      </c>
    </row>
    <row r="81" spans="1:8" s="56" customFormat="1" ht="15" customHeight="1">
      <c r="A81" s="50"/>
      <c r="B81" s="26"/>
      <c r="C81" s="405"/>
      <c r="D81" s="89" t="s">
        <v>270</v>
      </c>
      <c r="E81" s="440"/>
      <c r="F81" s="456"/>
      <c r="G81" s="440"/>
      <c r="H81" s="256"/>
    </row>
    <row r="82" spans="1:8" s="56" customFormat="1" ht="12.75" customHeight="1">
      <c r="A82" s="50"/>
      <c r="B82" s="26"/>
      <c r="C82" s="405"/>
      <c r="D82" s="41">
        <v>4429</v>
      </c>
      <c r="E82" s="439">
        <v>0</v>
      </c>
      <c r="F82" s="455" t="s">
        <v>0</v>
      </c>
      <c r="G82" s="439">
        <v>0</v>
      </c>
      <c r="H82" s="255" t="s">
        <v>0</v>
      </c>
    </row>
    <row r="83" spans="1:8" s="56" customFormat="1" ht="16.5" customHeight="1">
      <c r="A83" s="50"/>
      <c r="B83" s="26"/>
      <c r="C83" s="406"/>
      <c r="D83" s="63" t="s">
        <v>239</v>
      </c>
      <c r="E83" s="440"/>
      <c r="F83" s="456"/>
      <c r="G83" s="440"/>
      <c r="H83" s="256"/>
    </row>
    <row r="84" spans="1:8" s="56" customFormat="1" ht="15" customHeight="1">
      <c r="A84" s="50"/>
      <c r="B84" s="346">
        <v>4500</v>
      </c>
      <c r="C84" s="347"/>
      <c r="D84" s="39"/>
      <c r="E84" s="439" t="s">
        <v>0</v>
      </c>
      <c r="F84" s="455">
        <v>1802776336</v>
      </c>
      <c r="G84" s="445" t="s">
        <v>0</v>
      </c>
      <c r="H84" s="455">
        <v>3145479834</v>
      </c>
    </row>
    <row r="85" spans="1:8" s="56" customFormat="1" ht="15" customHeight="1">
      <c r="A85" s="50"/>
      <c r="B85" s="348" t="s">
        <v>194</v>
      </c>
      <c r="C85" s="349"/>
      <c r="D85" s="40"/>
      <c r="E85" s="440"/>
      <c r="F85" s="456"/>
      <c r="G85" s="434"/>
      <c r="H85" s="456"/>
    </row>
    <row r="86" spans="1:8" s="56" customFormat="1" ht="15" customHeight="1">
      <c r="A86" s="50"/>
      <c r="B86" s="26"/>
      <c r="C86" s="27">
        <v>4510</v>
      </c>
      <c r="D86" s="28"/>
      <c r="E86" s="458" t="s">
        <v>0</v>
      </c>
      <c r="F86" s="494">
        <v>-1802776336</v>
      </c>
      <c r="G86" s="366" t="s">
        <v>0</v>
      </c>
      <c r="H86" s="494">
        <v>-3145479834</v>
      </c>
    </row>
    <row r="87" spans="1:8" s="56" customFormat="1" ht="15" customHeight="1">
      <c r="A87" s="50"/>
      <c r="B87" s="26"/>
      <c r="C87" s="30" t="s">
        <v>194</v>
      </c>
      <c r="D87" s="28"/>
      <c r="E87" s="459"/>
      <c r="F87" s="495"/>
      <c r="G87" s="367"/>
      <c r="H87" s="495"/>
    </row>
    <row r="88" spans="1:8" s="56" customFormat="1" ht="15" customHeight="1">
      <c r="A88" s="50"/>
      <c r="B88" s="26"/>
      <c r="C88" s="30"/>
      <c r="D88" s="41">
        <v>4511</v>
      </c>
      <c r="E88" s="439">
        <v>502776336</v>
      </c>
      <c r="F88" s="455" t="s">
        <v>0</v>
      </c>
      <c r="G88" s="439">
        <v>0</v>
      </c>
      <c r="H88" s="255"/>
    </row>
    <row r="89" spans="1:8" s="56" customFormat="1" ht="15" customHeight="1">
      <c r="A89" s="50"/>
      <c r="B89" s="26"/>
      <c r="C89" s="30"/>
      <c r="D89" s="42" t="s">
        <v>148</v>
      </c>
      <c r="E89" s="440"/>
      <c r="F89" s="456"/>
      <c r="G89" s="440"/>
      <c r="H89" s="256"/>
    </row>
    <row r="90" spans="1:8" s="56" customFormat="1" ht="15" customHeight="1">
      <c r="A90" s="50"/>
      <c r="B90" s="26"/>
      <c r="C90" s="30"/>
      <c r="D90" s="41">
        <v>4512</v>
      </c>
      <c r="E90" s="439">
        <v>300000000</v>
      </c>
      <c r="F90" s="455" t="s">
        <v>0</v>
      </c>
      <c r="G90" s="439">
        <v>68000000</v>
      </c>
      <c r="H90" s="255" t="s">
        <v>0</v>
      </c>
    </row>
    <row r="91" spans="1:8" s="56" customFormat="1" ht="20.25" customHeight="1">
      <c r="A91" s="50"/>
      <c r="B91" s="26"/>
      <c r="C91" s="30"/>
      <c r="D91" s="42" t="s">
        <v>82</v>
      </c>
      <c r="E91" s="440"/>
      <c r="F91" s="456"/>
      <c r="G91" s="440"/>
      <c r="H91" s="256"/>
    </row>
    <row r="92" spans="1:8" s="56" customFormat="1" ht="15" customHeight="1">
      <c r="A92" s="50"/>
      <c r="B92" s="26"/>
      <c r="C92" s="30"/>
      <c r="D92" s="96">
        <v>4513</v>
      </c>
      <c r="E92" s="458">
        <v>1000000000</v>
      </c>
      <c r="F92" s="97"/>
      <c r="G92" s="458">
        <v>3077479834</v>
      </c>
      <c r="H92" s="98"/>
    </row>
    <row r="93" spans="1:8" s="56" customFormat="1" ht="15" customHeight="1">
      <c r="A93" s="50"/>
      <c r="B93" s="26"/>
      <c r="C93" s="30"/>
      <c r="D93" s="93" t="s">
        <v>218</v>
      </c>
      <c r="E93" s="489"/>
      <c r="F93" s="97"/>
      <c r="G93" s="489"/>
      <c r="H93" s="98"/>
    </row>
    <row r="94" spans="1:8" s="56" customFormat="1" ht="18" customHeight="1">
      <c r="A94" s="50"/>
      <c r="B94" s="368" t="s">
        <v>195</v>
      </c>
      <c r="C94" s="369"/>
      <c r="D94" s="370"/>
      <c r="E94" s="452" t="s">
        <v>0</v>
      </c>
      <c r="F94" s="470">
        <f>F6+F22+F70+F84</f>
        <v>6035027922</v>
      </c>
      <c r="G94" s="433" t="s">
        <v>0</v>
      </c>
      <c r="H94" s="470">
        <v>6330127835</v>
      </c>
    </row>
    <row r="95" spans="1:8" s="56" customFormat="1" ht="18" customHeight="1">
      <c r="A95" s="50"/>
      <c r="B95" s="490"/>
      <c r="C95" s="491"/>
      <c r="D95" s="488"/>
      <c r="E95" s="452"/>
      <c r="F95" s="470"/>
      <c r="G95" s="433"/>
      <c r="H95" s="470"/>
    </row>
    <row r="96" spans="1:8" s="56" customFormat="1" ht="1.5" customHeight="1">
      <c r="A96" s="55"/>
      <c r="B96" s="371"/>
      <c r="C96" s="372"/>
      <c r="D96" s="352"/>
      <c r="E96" s="452"/>
      <c r="F96" s="470"/>
      <c r="G96" s="433"/>
      <c r="H96" s="470"/>
    </row>
    <row r="97" spans="1:8" s="56" customFormat="1" ht="15" customHeight="1">
      <c r="A97" s="99" t="s">
        <v>196</v>
      </c>
      <c r="B97" s="346">
        <v>3100</v>
      </c>
      <c r="C97" s="347"/>
      <c r="D97" s="41" t="s">
        <v>0</v>
      </c>
      <c r="E97" s="439" t="s">
        <v>0</v>
      </c>
      <c r="F97" s="455">
        <v>639826237</v>
      </c>
      <c r="G97" s="445" t="s">
        <v>0</v>
      </c>
      <c r="H97" s="455">
        <v>4580385161</v>
      </c>
    </row>
    <row r="98" spans="1:8" s="56" customFormat="1" ht="22.5" customHeight="1">
      <c r="A98" s="99" t="s">
        <v>197</v>
      </c>
      <c r="B98" s="348" t="s">
        <v>198</v>
      </c>
      <c r="C98" s="349"/>
      <c r="D98" s="42" t="s">
        <v>0</v>
      </c>
      <c r="E98" s="440"/>
      <c r="F98" s="456"/>
      <c r="G98" s="434"/>
      <c r="H98" s="456"/>
    </row>
    <row r="99" spans="1:8" s="56" customFormat="1" ht="15" customHeight="1">
      <c r="A99" s="50"/>
      <c r="B99" s="43"/>
      <c r="C99" s="27">
        <v>3110</v>
      </c>
      <c r="D99" s="14" t="s">
        <v>0</v>
      </c>
      <c r="E99" s="443" t="s">
        <v>0</v>
      </c>
      <c r="F99" s="437">
        <v>-7071103</v>
      </c>
      <c r="G99" s="435" t="s">
        <v>0</v>
      </c>
      <c r="H99" s="437">
        <v>-3534975517</v>
      </c>
    </row>
    <row r="100" spans="1:8" s="56" customFormat="1" ht="15" customHeight="1">
      <c r="A100" s="50"/>
      <c r="B100" s="26"/>
      <c r="C100" s="30" t="s">
        <v>111</v>
      </c>
      <c r="D100" s="100" t="s">
        <v>0</v>
      </c>
      <c r="E100" s="440"/>
      <c r="F100" s="449"/>
      <c r="G100" s="434"/>
      <c r="H100" s="449"/>
    </row>
    <row r="101" spans="1:8" s="56" customFormat="1" ht="15" customHeight="1">
      <c r="A101" s="50"/>
      <c r="B101" s="43"/>
      <c r="C101" s="51"/>
      <c r="D101" s="14">
        <v>3111</v>
      </c>
      <c r="E101" s="445">
        <v>1234200</v>
      </c>
      <c r="F101" s="462" t="s">
        <v>0</v>
      </c>
      <c r="G101" s="445">
        <v>3524695670</v>
      </c>
      <c r="H101" s="229" t="s">
        <v>0</v>
      </c>
    </row>
    <row r="102" spans="1:8" s="56" customFormat="1" ht="15" customHeight="1">
      <c r="A102" s="50"/>
      <c r="B102" s="26"/>
      <c r="C102" s="405"/>
      <c r="D102" s="100" t="s">
        <v>214</v>
      </c>
      <c r="E102" s="434"/>
      <c r="F102" s="456"/>
      <c r="G102" s="434"/>
      <c r="H102" s="256"/>
    </row>
    <row r="103" spans="1:8" s="56" customFormat="1" ht="15" customHeight="1">
      <c r="A103" s="50"/>
      <c r="B103" s="43"/>
      <c r="C103" s="405"/>
      <c r="D103" s="14">
        <v>3113</v>
      </c>
      <c r="E103" s="443">
        <v>5836903</v>
      </c>
      <c r="F103" s="462" t="s">
        <v>0</v>
      </c>
      <c r="G103" s="443">
        <v>10279847</v>
      </c>
      <c r="H103" s="229" t="s">
        <v>0</v>
      </c>
    </row>
    <row r="104" spans="1:8" s="56" customFormat="1" ht="15" customHeight="1">
      <c r="A104" s="50"/>
      <c r="B104" s="26"/>
      <c r="C104" s="406"/>
      <c r="D104" s="100" t="s">
        <v>199</v>
      </c>
      <c r="E104" s="440"/>
      <c r="F104" s="456"/>
      <c r="G104" s="440"/>
      <c r="H104" s="256"/>
    </row>
    <row r="105" spans="1:8" s="56" customFormat="1" ht="15" customHeight="1">
      <c r="A105" s="50"/>
      <c r="B105" s="26"/>
      <c r="C105" s="27">
        <v>3120</v>
      </c>
      <c r="D105" s="35"/>
      <c r="E105" s="439" t="s">
        <v>0</v>
      </c>
      <c r="F105" s="448">
        <v>-632755134</v>
      </c>
      <c r="G105" s="445" t="s">
        <v>0</v>
      </c>
      <c r="H105" s="448">
        <v>-1045409644</v>
      </c>
    </row>
    <row r="106" spans="1:8" s="56" customFormat="1" ht="15" customHeight="1">
      <c r="A106" s="50"/>
      <c r="B106" s="26"/>
      <c r="C106" s="30" t="s">
        <v>200</v>
      </c>
      <c r="D106" s="24"/>
      <c r="E106" s="440"/>
      <c r="F106" s="449"/>
      <c r="G106" s="434"/>
      <c r="H106" s="449"/>
    </row>
    <row r="107" spans="1:8" s="56" customFormat="1" ht="15" customHeight="1">
      <c r="A107" s="50"/>
      <c r="B107" s="26"/>
      <c r="C107" s="30"/>
      <c r="D107" s="41">
        <v>3123</v>
      </c>
      <c r="E107" s="439">
        <v>500000000</v>
      </c>
      <c r="F107" s="455" t="s">
        <v>0</v>
      </c>
      <c r="G107" s="439">
        <v>500000000</v>
      </c>
      <c r="H107" s="255" t="s">
        <v>0</v>
      </c>
    </row>
    <row r="108" spans="1:8" s="112" customFormat="1" ht="15" customHeight="1">
      <c r="A108" s="50"/>
      <c r="B108" s="26"/>
      <c r="C108" s="30"/>
      <c r="D108" s="42" t="s">
        <v>201</v>
      </c>
      <c r="E108" s="440"/>
      <c r="F108" s="456"/>
      <c r="G108" s="440"/>
      <c r="H108" s="256"/>
    </row>
    <row r="109" spans="1:8" s="56" customFormat="1" ht="15" customHeight="1">
      <c r="A109" s="50"/>
      <c r="B109" s="26"/>
      <c r="C109" s="30"/>
      <c r="D109" s="96">
        <v>3129</v>
      </c>
      <c r="E109" s="443">
        <v>132755134</v>
      </c>
      <c r="F109" s="462" t="s">
        <v>0</v>
      </c>
      <c r="G109" s="443">
        <v>545409644</v>
      </c>
      <c r="H109" s="229" t="s">
        <v>0</v>
      </c>
    </row>
    <row r="110" spans="1:8" s="56" customFormat="1" ht="15" customHeight="1">
      <c r="A110" s="55"/>
      <c r="B110" s="92"/>
      <c r="C110" s="101"/>
      <c r="D110" s="102" t="s">
        <v>202</v>
      </c>
      <c r="E110" s="452"/>
      <c r="F110" s="470"/>
      <c r="G110" s="452"/>
      <c r="H110" s="355"/>
    </row>
    <row r="111" spans="1:8" s="56" customFormat="1" ht="15" customHeight="1">
      <c r="A111" s="425" t="s">
        <v>203</v>
      </c>
      <c r="B111" s="396"/>
      <c r="C111" s="500"/>
      <c r="D111" s="41" t="s">
        <v>0</v>
      </c>
      <c r="E111" s="502" t="s">
        <v>0</v>
      </c>
      <c r="F111" s="355">
        <v>-17145832</v>
      </c>
      <c r="G111" s="366" t="s">
        <v>0</v>
      </c>
      <c r="H111" s="355">
        <v>-919066193</v>
      </c>
    </row>
    <row r="112" spans="1:8" s="56" customFormat="1" ht="15" customHeight="1">
      <c r="A112" s="200"/>
      <c r="B112" s="140"/>
      <c r="C112" s="501"/>
      <c r="D112" s="42" t="s">
        <v>0</v>
      </c>
      <c r="E112" s="503"/>
      <c r="F112" s="256"/>
      <c r="G112" s="367"/>
      <c r="H112" s="256"/>
    </row>
    <row r="113" spans="1:8" s="56" customFormat="1" ht="15" customHeight="1">
      <c r="A113" s="103"/>
      <c r="B113" s="104"/>
      <c r="C113" s="105"/>
      <c r="D113" s="41">
        <v>3132</v>
      </c>
      <c r="E113" s="380">
        <v>-1645852</v>
      </c>
      <c r="F113" s="504" t="s">
        <v>0</v>
      </c>
      <c r="G113" s="384">
        <v>0</v>
      </c>
      <c r="H113" s="255"/>
    </row>
    <row r="114" spans="1:8" s="56" customFormat="1" ht="15" customHeight="1">
      <c r="A114" s="106"/>
      <c r="B114" s="107"/>
      <c r="C114" s="108"/>
      <c r="D114" s="53" t="s">
        <v>204</v>
      </c>
      <c r="E114" s="381"/>
      <c r="F114" s="505"/>
      <c r="G114" s="385"/>
      <c r="H114" s="256"/>
    </row>
    <row r="115" spans="1:8" s="56" customFormat="1" ht="15" customHeight="1">
      <c r="A115" s="103"/>
      <c r="B115" s="109"/>
      <c r="C115" s="105"/>
      <c r="D115" s="41">
        <v>3133</v>
      </c>
      <c r="E115" s="384">
        <v>-15499980</v>
      </c>
      <c r="F115" s="455" t="s">
        <v>0</v>
      </c>
      <c r="G115" s="384">
        <v>-919066193</v>
      </c>
      <c r="H115" s="255" t="s">
        <v>0</v>
      </c>
    </row>
    <row r="116" spans="1:8" s="56" customFormat="1" ht="15" customHeight="1">
      <c r="A116" s="110"/>
      <c r="B116" s="111"/>
      <c r="C116" s="108"/>
      <c r="D116" s="53" t="s">
        <v>54</v>
      </c>
      <c r="E116" s="385"/>
      <c r="F116" s="456"/>
      <c r="G116" s="385"/>
      <c r="H116" s="256"/>
    </row>
    <row r="117" spans="1:8" s="56" customFormat="1" ht="15" customHeight="1">
      <c r="A117" s="103"/>
      <c r="B117" s="496" t="s">
        <v>80</v>
      </c>
      <c r="C117" s="496"/>
      <c r="D117" s="497"/>
      <c r="E117" s="452"/>
      <c r="F117" s="470">
        <f>F94+F97+F111</f>
        <v>6657708327</v>
      </c>
      <c r="G117" s="433">
        <f>SUM(G94,G97,G111)</f>
        <v>0</v>
      </c>
      <c r="H117" s="470">
        <v>9991446803</v>
      </c>
    </row>
    <row r="118" spans="1:8" s="56" customFormat="1" ht="15" customHeight="1">
      <c r="A118" s="110"/>
      <c r="B118" s="498"/>
      <c r="C118" s="498"/>
      <c r="D118" s="499"/>
      <c r="E118" s="452"/>
      <c r="F118" s="470"/>
      <c r="G118" s="433"/>
      <c r="H118" s="470"/>
    </row>
    <row r="119" ht="15" customHeight="1">
      <c r="D119" s="4"/>
    </row>
    <row r="120" ht="15" customHeight="1">
      <c r="D120" s="4"/>
    </row>
    <row r="121" ht="15" customHeight="1">
      <c r="D121" s="4"/>
    </row>
    <row r="122" ht="15" customHeight="1">
      <c r="D122" s="4"/>
    </row>
    <row r="123" ht="15" customHeight="1">
      <c r="D123" s="4"/>
    </row>
    <row r="124" ht="15" customHeight="1">
      <c r="D124" s="4"/>
    </row>
    <row r="125" ht="15" customHeight="1">
      <c r="D125" s="4"/>
    </row>
    <row r="126" ht="15" customHeight="1">
      <c r="D126" s="4"/>
    </row>
    <row r="127" ht="15" customHeight="1">
      <c r="D127" s="4"/>
    </row>
    <row r="128" ht="15" customHeight="1">
      <c r="D128" s="4"/>
    </row>
    <row r="129" ht="15" customHeight="1">
      <c r="D129" s="4"/>
    </row>
    <row r="130" ht="15" customHeight="1">
      <c r="D130" s="4"/>
    </row>
    <row r="131" ht="15" customHeight="1">
      <c r="D131" s="4"/>
    </row>
    <row r="132" ht="15" customHeight="1">
      <c r="D132" s="4"/>
    </row>
    <row r="133" ht="15" customHeight="1">
      <c r="D133" s="4"/>
    </row>
    <row r="134" ht="15" customHeight="1">
      <c r="D134" s="4"/>
    </row>
    <row r="135" ht="15" customHeight="1">
      <c r="D135" s="4"/>
    </row>
    <row r="136" ht="15" customHeight="1">
      <c r="D136" s="4"/>
    </row>
    <row r="137" ht="15" customHeight="1">
      <c r="D137" s="4"/>
    </row>
    <row r="138" ht="15" customHeight="1">
      <c r="D138" s="4"/>
    </row>
    <row r="139" ht="15" customHeight="1">
      <c r="D139" s="4"/>
    </row>
    <row r="140" ht="15" customHeight="1">
      <c r="D140" s="4"/>
    </row>
    <row r="141" ht="15" customHeight="1">
      <c r="D141" s="4"/>
    </row>
    <row r="142" ht="15" customHeight="1">
      <c r="D142" s="4"/>
    </row>
    <row r="143" ht="15" customHeight="1">
      <c r="D143" s="4"/>
    </row>
    <row r="144" ht="15" customHeight="1">
      <c r="D144" s="4"/>
    </row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</sheetData>
  <mergeCells count="244">
    <mergeCell ref="C81:C83"/>
    <mergeCell ref="C102:C104"/>
    <mergeCell ref="E80:E81"/>
    <mergeCell ref="F80:F81"/>
    <mergeCell ref="E103:E104"/>
    <mergeCell ref="F103:F104"/>
    <mergeCell ref="B84:C84"/>
    <mergeCell ref="B85:C85"/>
    <mergeCell ref="E86:E87"/>
    <mergeCell ref="F86:F87"/>
    <mergeCell ref="G40:G41"/>
    <mergeCell ref="H40:H41"/>
    <mergeCell ref="G78:G79"/>
    <mergeCell ref="H42:H43"/>
    <mergeCell ref="H48:H49"/>
    <mergeCell ref="G46:G47"/>
    <mergeCell ref="H46:H47"/>
    <mergeCell ref="H44:H45"/>
    <mergeCell ref="G42:G43"/>
    <mergeCell ref="H60:H61"/>
    <mergeCell ref="H88:H89"/>
    <mergeCell ref="E90:E91"/>
    <mergeCell ref="F90:F91"/>
    <mergeCell ref="G90:G91"/>
    <mergeCell ref="H90:H91"/>
    <mergeCell ref="E88:E89"/>
    <mergeCell ref="F88:F89"/>
    <mergeCell ref="G88:G89"/>
    <mergeCell ref="A3:A5"/>
    <mergeCell ref="B3:D3"/>
    <mergeCell ref="E3:F3"/>
    <mergeCell ref="G3:H3"/>
    <mergeCell ref="B4:C5"/>
    <mergeCell ref="D4:D5"/>
    <mergeCell ref="E4:F4"/>
    <mergeCell ref="G4:H4"/>
    <mergeCell ref="B71:C71"/>
    <mergeCell ref="B22:C22"/>
    <mergeCell ref="B23:C23"/>
    <mergeCell ref="E74:E75"/>
    <mergeCell ref="E72:E73"/>
    <mergeCell ref="D22:D23"/>
    <mergeCell ref="E68:E69"/>
    <mergeCell ref="E64:E65"/>
    <mergeCell ref="E62:E63"/>
    <mergeCell ref="E54:E55"/>
    <mergeCell ref="H115:H116"/>
    <mergeCell ref="F82:F83"/>
    <mergeCell ref="G82:G83"/>
    <mergeCell ref="B6:C6"/>
    <mergeCell ref="B7:C7"/>
    <mergeCell ref="D6:D7"/>
    <mergeCell ref="E76:E77"/>
    <mergeCell ref="B70:C70"/>
    <mergeCell ref="E115:E116"/>
    <mergeCell ref="F115:F116"/>
    <mergeCell ref="G115:G116"/>
    <mergeCell ref="G107:G108"/>
    <mergeCell ref="E113:E114"/>
    <mergeCell ref="F113:F114"/>
    <mergeCell ref="G113:G114"/>
    <mergeCell ref="F111:F112"/>
    <mergeCell ref="F109:F110"/>
    <mergeCell ref="A111:C112"/>
    <mergeCell ref="H111:H112"/>
    <mergeCell ref="G111:G112"/>
    <mergeCell ref="G109:G110"/>
    <mergeCell ref="E111:E112"/>
    <mergeCell ref="E109:E110"/>
    <mergeCell ref="F105:F106"/>
    <mergeCell ref="H32:H33"/>
    <mergeCell ref="E36:E37"/>
    <mergeCell ref="F36:F37"/>
    <mergeCell ref="E82:E83"/>
    <mergeCell ref="E70:E71"/>
    <mergeCell ref="F70:F71"/>
    <mergeCell ref="E66:E67"/>
    <mergeCell ref="G97:G98"/>
    <mergeCell ref="F76:F77"/>
    <mergeCell ref="F74:F75"/>
    <mergeCell ref="F72:F73"/>
    <mergeCell ref="F64:F65"/>
    <mergeCell ref="G64:G65"/>
    <mergeCell ref="G68:G69"/>
    <mergeCell ref="F68:F69"/>
    <mergeCell ref="F66:F67"/>
    <mergeCell ref="G66:G67"/>
    <mergeCell ref="G72:G73"/>
    <mergeCell ref="G70:G71"/>
    <mergeCell ref="F62:F63"/>
    <mergeCell ref="G62:G63"/>
    <mergeCell ref="E60:E61"/>
    <mergeCell ref="F60:F61"/>
    <mergeCell ref="G60:G61"/>
    <mergeCell ref="E58:E59"/>
    <mergeCell ref="F58:F59"/>
    <mergeCell ref="G58:G59"/>
    <mergeCell ref="E56:E57"/>
    <mergeCell ref="G32:G33"/>
    <mergeCell ref="E34:E35"/>
    <mergeCell ref="F34:F35"/>
    <mergeCell ref="G34:G35"/>
    <mergeCell ref="E44:E45"/>
    <mergeCell ref="F44:F45"/>
    <mergeCell ref="E46:E47"/>
    <mergeCell ref="G52:G53"/>
    <mergeCell ref="E48:E49"/>
    <mergeCell ref="F48:F49"/>
    <mergeCell ref="G48:G49"/>
    <mergeCell ref="G44:G45"/>
    <mergeCell ref="E50:E51"/>
    <mergeCell ref="F50:F51"/>
    <mergeCell ref="E30:E31"/>
    <mergeCell ref="F30:F31"/>
    <mergeCell ref="F42:F43"/>
    <mergeCell ref="E42:E43"/>
    <mergeCell ref="E32:E33"/>
    <mergeCell ref="F32:F33"/>
    <mergeCell ref="E40:E41"/>
    <mergeCell ref="F40:F41"/>
    <mergeCell ref="G117:G118"/>
    <mergeCell ref="E117:E118"/>
    <mergeCell ref="F117:F118"/>
    <mergeCell ref="G8:G9"/>
    <mergeCell ref="E20:E21"/>
    <mergeCell ref="F20:F21"/>
    <mergeCell ref="G20:G21"/>
    <mergeCell ref="E10:E11"/>
    <mergeCell ref="F10:F11"/>
    <mergeCell ref="G10:G11"/>
    <mergeCell ref="E22:E23"/>
    <mergeCell ref="F22:F23"/>
    <mergeCell ref="E18:E19"/>
    <mergeCell ref="B117:D118"/>
    <mergeCell ref="E24:E25"/>
    <mergeCell ref="F24:F25"/>
    <mergeCell ref="E26:E27"/>
    <mergeCell ref="F26:F27"/>
    <mergeCell ref="E28:E29"/>
    <mergeCell ref="E52:E53"/>
    <mergeCell ref="G92:G93"/>
    <mergeCell ref="G84:G85"/>
    <mergeCell ref="G76:G77"/>
    <mergeCell ref="G74:G75"/>
    <mergeCell ref="G86:G87"/>
    <mergeCell ref="G80:G81"/>
    <mergeCell ref="H117:H118"/>
    <mergeCell ref="H101:H102"/>
    <mergeCell ref="H74:H75"/>
    <mergeCell ref="H70:H71"/>
    <mergeCell ref="H72:H73"/>
    <mergeCell ref="H86:H87"/>
    <mergeCell ref="H105:H106"/>
    <mergeCell ref="H109:H110"/>
    <mergeCell ref="H94:H96"/>
    <mergeCell ref="H82:H83"/>
    <mergeCell ref="H8:H9"/>
    <mergeCell ref="H6:H7"/>
    <mergeCell ref="E6:E7"/>
    <mergeCell ref="F6:F7"/>
    <mergeCell ref="G6:G7"/>
    <mergeCell ref="E8:E9"/>
    <mergeCell ref="F8:F9"/>
    <mergeCell ref="G16:G17"/>
    <mergeCell ref="H10:H11"/>
    <mergeCell ref="E12:E13"/>
    <mergeCell ref="F12:F13"/>
    <mergeCell ref="G12:G13"/>
    <mergeCell ref="H12:H13"/>
    <mergeCell ref="E14:E15"/>
    <mergeCell ref="E16:E17"/>
    <mergeCell ref="F16:F17"/>
    <mergeCell ref="G30:G31"/>
    <mergeCell ref="H24:H25"/>
    <mergeCell ref="F28:F29"/>
    <mergeCell ref="G28:G29"/>
    <mergeCell ref="H28:H29"/>
    <mergeCell ref="H26:H27"/>
    <mergeCell ref="H30:H31"/>
    <mergeCell ref="G24:G25"/>
    <mergeCell ref="G26:G27"/>
    <mergeCell ref="H20:H21"/>
    <mergeCell ref="H22:H23"/>
    <mergeCell ref="G22:G23"/>
    <mergeCell ref="F14:F15"/>
    <mergeCell ref="G14:G15"/>
    <mergeCell ref="H14:H15"/>
    <mergeCell ref="H16:H17"/>
    <mergeCell ref="F18:F19"/>
    <mergeCell ref="G18:G19"/>
    <mergeCell ref="H18:H19"/>
    <mergeCell ref="H34:H35"/>
    <mergeCell ref="E38:E39"/>
    <mergeCell ref="F38:F39"/>
    <mergeCell ref="G38:G39"/>
    <mergeCell ref="H36:H37"/>
    <mergeCell ref="H38:H39"/>
    <mergeCell ref="G36:G37"/>
    <mergeCell ref="F46:F47"/>
    <mergeCell ref="F52:F53"/>
    <mergeCell ref="H54:H55"/>
    <mergeCell ref="H58:H59"/>
    <mergeCell ref="H52:H53"/>
    <mergeCell ref="H50:H51"/>
    <mergeCell ref="G50:G51"/>
    <mergeCell ref="G56:G57"/>
    <mergeCell ref="F54:F55"/>
    <mergeCell ref="G54:G55"/>
    <mergeCell ref="H62:H63"/>
    <mergeCell ref="H68:H69"/>
    <mergeCell ref="H84:H85"/>
    <mergeCell ref="H64:H65"/>
    <mergeCell ref="H66:H67"/>
    <mergeCell ref="H76:H77"/>
    <mergeCell ref="H78:H79"/>
    <mergeCell ref="H80:H81"/>
    <mergeCell ref="E84:E85"/>
    <mergeCell ref="F84:F85"/>
    <mergeCell ref="B97:C97"/>
    <mergeCell ref="B94:D96"/>
    <mergeCell ref="B98:C98"/>
    <mergeCell ref="E99:E100"/>
    <mergeCell ref="E94:E96"/>
    <mergeCell ref="E97:E98"/>
    <mergeCell ref="G94:G96"/>
    <mergeCell ref="H113:H114"/>
    <mergeCell ref="H107:H108"/>
    <mergeCell ref="G101:G102"/>
    <mergeCell ref="H99:H100"/>
    <mergeCell ref="H97:H98"/>
    <mergeCell ref="G99:G100"/>
    <mergeCell ref="G105:G106"/>
    <mergeCell ref="G103:G104"/>
    <mergeCell ref="H103:H104"/>
    <mergeCell ref="E78:E79"/>
    <mergeCell ref="E92:E93"/>
    <mergeCell ref="E107:E108"/>
    <mergeCell ref="F107:F108"/>
    <mergeCell ref="F101:F102"/>
    <mergeCell ref="F99:F100"/>
    <mergeCell ref="E101:E102"/>
    <mergeCell ref="F97:F98"/>
    <mergeCell ref="F94:F96"/>
    <mergeCell ref="E105:E106"/>
  </mergeCells>
  <printOptions/>
  <pageMargins left="0.7480314960629921" right="0.7480314960629921" top="1.1811023622047245" bottom="1.1811023622047245" header="0.5118110236220472" footer="0.5118110236220472"/>
  <pageSetup firstPageNumber="22" useFirstPageNumber="1" horizontalDpi="600" verticalDpi="600" orientation="landscape" paperSize="9" r:id="rId2"/>
  <headerFooter alignWithMargins="0">
    <oddFooter>&amp;C-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2:L12"/>
  <sheetViews>
    <sheetView showGridLines="0" workbookViewId="0" topLeftCell="A1">
      <selection activeCell="B35" sqref="B35"/>
    </sheetView>
  </sheetViews>
  <sheetFormatPr defaultColWidth="8.88671875" defaultRowHeight="13.5"/>
  <cols>
    <col min="1" max="11" width="8.88671875" style="1" customWidth="1"/>
    <col min="12" max="12" width="15.3359375" style="1" customWidth="1"/>
    <col min="13" max="16384" width="8.88671875" style="1" customWidth="1"/>
  </cols>
  <sheetData>
    <row r="12" spans="1:12" ht="61.5">
      <c r="A12" s="379" t="s">
        <v>379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</row>
  </sheetData>
  <mergeCells count="1">
    <mergeCell ref="A12:L12"/>
  </mergeCells>
  <printOptions/>
  <pageMargins left="0.7480314960629921" right="0.7480314960629921" top="1.1811023622047245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2:L12"/>
  <sheetViews>
    <sheetView showGridLines="0" workbookViewId="0" topLeftCell="A1">
      <selection activeCell="B35" sqref="B35"/>
    </sheetView>
  </sheetViews>
  <sheetFormatPr defaultColWidth="8.88671875" defaultRowHeight="13.5"/>
  <cols>
    <col min="1" max="11" width="8.88671875" style="1" customWidth="1"/>
    <col min="12" max="12" width="15.3359375" style="1" customWidth="1"/>
    <col min="13" max="16384" width="8.88671875" style="1" customWidth="1"/>
  </cols>
  <sheetData>
    <row r="12" spans="1:12" ht="61.5">
      <c r="A12" s="379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</row>
  </sheetData>
  <mergeCells count="1">
    <mergeCell ref="A12:L12"/>
  </mergeCells>
  <printOptions/>
  <pageMargins left="0.7480314960629921" right="0.7480314960629921" top="1.1811023622047245" bottom="0.1968503937007874" header="0.5118110236220472" footer="0.11811023622047245"/>
  <pageSetup horizontalDpi="600" verticalDpi="600" orientation="landscape" paperSize="9" r:id="rId1"/>
  <headerFooter alignWithMargins="0">
    <oddFooter>&amp;C
- 39 -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4">
      <pane xSplit="2" ySplit="2" topLeftCell="C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35" sqref="B35"/>
    </sheetView>
  </sheetViews>
  <sheetFormatPr defaultColWidth="8.88671875" defaultRowHeight="15" customHeight="1"/>
  <cols>
    <col min="1" max="1" width="7.5546875" style="1" customWidth="1"/>
    <col min="2" max="3" width="9.88671875" style="1" customWidth="1"/>
    <col min="4" max="4" width="14.3359375" style="1" customWidth="1"/>
    <col min="5" max="5" width="10.77734375" style="1" customWidth="1"/>
    <col min="6" max="6" width="18.21484375" style="1" customWidth="1"/>
    <col min="7" max="7" width="13.4453125" style="8" customWidth="1"/>
    <col min="8" max="8" width="8.88671875" style="133" customWidth="1"/>
    <col min="9" max="9" width="6.6640625" style="134" customWidth="1"/>
    <col min="10" max="10" width="11.77734375" style="1" customWidth="1"/>
    <col min="11" max="16384" width="8.88671875" style="1" customWidth="1"/>
  </cols>
  <sheetData>
    <row r="1" spans="1:10" ht="20.25">
      <c r="A1" s="507" t="s">
        <v>272</v>
      </c>
      <c r="B1" s="507"/>
      <c r="C1" s="507"/>
      <c r="D1" s="507"/>
      <c r="E1" s="507"/>
      <c r="F1" s="507"/>
      <c r="G1" s="507"/>
      <c r="H1" s="507"/>
      <c r="I1" s="507"/>
      <c r="J1" s="507"/>
    </row>
    <row r="2" spans="1:10" ht="15" customHeight="1">
      <c r="A2" s="508" t="s">
        <v>0</v>
      </c>
      <c r="B2" s="508"/>
      <c r="C2" s="508"/>
      <c r="D2" s="508"/>
      <c r="E2" s="508"/>
      <c r="F2" s="508"/>
      <c r="G2" s="508"/>
      <c r="H2" s="508"/>
      <c r="I2" s="508"/>
      <c r="J2" s="508"/>
    </row>
    <row r="3" ht="15" customHeight="1">
      <c r="J3" s="135" t="s">
        <v>50</v>
      </c>
    </row>
    <row r="4" spans="1:10" s="56" customFormat="1" ht="15" customHeight="1">
      <c r="A4" s="516" t="s">
        <v>273</v>
      </c>
      <c r="B4" s="518" t="s">
        <v>274</v>
      </c>
      <c r="C4" s="377" t="s">
        <v>275</v>
      </c>
      <c r="D4" s="377" t="s">
        <v>276</v>
      </c>
      <c r="E4" s="377" t="s">
        <v>277</v>
      </c>
      <c r="F4" s="377" t="s">
        <v>278</v>
      </c>
      <c r="G4" s="512" t="s">
        <v>279</v>
      </c>
      <c r="H4" s="514" t="s">
        <v>280</v>
      </c>
      <c r="I4" s="509" t="s">
        <v>281</v>
      </c>
      <c r="J4" s="344" t="s">
        <v>282</v>
      </c>
    </row>
    <row r="5" spans="1:10" s="56" customFormat="1" ht="15" customHeight="1">
      <c r="A5" s="517"/>
      <c r="B5" s="519"/>
      <c r="C5" s="362"/>
      <c r="D5" s="362"/>
      <c r="E5" s="362"/>
      <c r="F5" s="362"/>
      <c r="G5" s="513"/>
      <c r="H5" s="515"/>
      <c r="I5" s="510"/>
      <c r="J5" s="511"/>
    </row>
    <row r="6" spans="1:10" s="56" customFormat="1" ht="15" customHeight="1">
      <c r="A6" s="139" t="s">
        <v>104</v>
      </c>
      <c r="B6" s="144" t="s">
        <v>154</v>
      </c>
      <c r="C6" s="144" t="s">
        <v>283</v>
      </c>
      <c r="D6" s="145" t="s">
        <v>0</v>
      </c>
      <c r="E6" s="145" t="s">
        <v>0</v>
      </c>
      <c r="F6" s="145" t="s">
        <v>0</v>
      </c>
      <c r="G6" s="146">
        <v>328131</v>
      </c>
      <c r="H6" s="147" t="s">
        <v>0</v>
      </c>
      <c r="I6" s="148" t="s">
        <v>0</v>
      </c>
      <c r="J6" s="149"/>
    </row>
    <row r="7" spans="1:10" s="56" customFormat="1" ht="15" customHeight="1">
      <c r="A7" s="139"/>
      <c r="B7" s="30" t="s">
        <v>284</v>
      </c>
      <c r="C7" s="108" t="s">
        <v>283</v>
      </c>
      <c r="D7" s="52" t="s">
        <v>380</v>
      </c>
      <c r="E7" s="52" t="s">
        <v>285</v>
      </c>
      <c r="F7" s="52" t="s">
        <v>286</v>
      </c>
      <c r="G7" s="150">
        <v>405207121</v>
      </c>
      <c r="H7" s="151"/>
      <c r="I7" s="152">
        <v>0.025</v>
      </c>
      <c r="J7" s="24"/>
    </row>
    <row r="8" spans="1:10" s="56" customFormat="1" ht="15" customHeight="1">
      <c r="A8" s="153"/>
      <c r="B8" s="30"/>
      <c r="C8" s="154"/>
      <c r="D8" s="155" t="s">
        <v>380</v>
      </c>
      <c r="E8" s="155" t="s">
        <v>287</v>
      </c>
      <c r="F8" s="155" t="s">
        <v>288</v>
      </c>
      <c r="G8" s="156">
        <v>116000830</v>
      </c>
      <c r="H8" s="157" t="s">
        <v>289</v>
      </c>
      <c r="I8" s="158">
        <v>0.06</v>
      </c>
      <c r="J8" s="159"/>
    </row>
    <row r="9" spans="1:10" s="56" customFormat="1" ht="15" customHeight="1">
      <c r="A9" s="153"/>
      <c r="B9" s="30"/>
      <c r="C9" s="154"/>
      <c r="D9" s="155" t="s">
        <v>380</v>
      </c>
      <c r="E9" s="155" t="s">
        <v>290</v>
      </c>
      <c r="F9" s="155" t="s">
        <v>291</v>
      </c>
      <c r="G9" s="156">
        <v>97244462</v>
      </c>
      <c r="H9" s="157" t="s">
        <v>292</v>
      </c>
      <c r="I9" s="158">
        <v>0.0464</v>
      </c>
      <c r="J9" s="160" t="s">
        <v>293</v>
      </c>
    </row>
    <row r="10" spans="1:10" s="56" customFormat="1" ht="15" customHeight="1">
      <c r="A10" s="153"/>
      <c r="B10" s="30"/>
      <c r="C10" s="154"/>
      <c r="D10" s="155" t="s">
        <v>294</v>
      </c>
      <c r="E10" s="155" t="s">
        <v>285</v>
      </c>
      <c r="F10" s="155" t="s">
        <v>295</v>
      </c>
      <c r="G10" s="156">
        <v>36836673</v>
      </c>
      <c r="H10" s="157"/>
      <c r="I10" s="158">
        <v>0.02</v>
      </c>
      <c r="J10" s="159"/>
    </row>
    <row r="11" spans="1:10" s="56" customFormat="1" ht="17.25" customHeight="1">
      <c r="A11" s="153"/>
      <c r="B11" s="30"/>
      <c r="C11" s="154"/>
      <c r="D11" s="155" t="s">
        <v>294</v>
      </c>
      <c r="E11" s="155" t="s">
        <v>285</v>
      </c>
      <c r="F11" s="155" t="s">
        <v>296</v>
      </c>
      <c r="G11" s="156">
        <v>44287613</v>
      </c>
      <c r="H11" s="157"/>
      <c r="I11" s="158">
        <v>0.02</v>
      </c>
      <c r="J11" s="159"/>
    </row>
    <row r="12" spans="1:10" s="56" customFormat="1" ht="15" customHeight="1">
      <c r="A12" s="153"/>
      <c r="B12" s="30"/>
      <c r="C12" s="154"/>
      <c r="D12" s="155" t="s">
        <v>381</v>
      </c>
      <c r="E12" s="155" t="s">
        <v>287</v>
      </c>
      <c r="F12" s="155" t="s">
        <v>297</v>
      </c>
      <c r="G12" s="156">
        <v>293127556</v>
      </c>
      <c r="H12" s="157" t="s">
        <v>298</v>
      </c>
      <c r="I12" s="158">
        <v>0.043</v>
      </c>
      <c r="J12" s="159"/>
    </row>
    <row r="13" spans="1:10" s="56" customFormat="1" ht="15" customHeight="1">
      <c r="A13" s="153"/>
      <c r="B13" s="30"/>
      <c r="C13" s="154"/>
      <c r="D13" s="155" t="s">
        <v>299</v>
      </c>
      <c r="E13" s="155" t="s">
        <v>285</v>
      </c>
      <c r="F13" s="155" t="s">
        <v>300</v>
      </c>
      <c r="G13" s="156">
        <v>905780</v>
      </c>
      <c r="H13" s="157"/>
      <c r="I13" s="158">
        <v>0.02</v>
      </c>
      <c r="J13" s="159"/>
    </row>
    <row r="14" spans="1:10" s="56" customFormat="1" ht="15" customHeight="1">
      <c r="A14" s="153"/>
      <c r="B14" s="30"/>
      <c r="C14" s="161"/>
      <c r="D14" s="162" t="s">
        <v>299</v>
      </c>
      <c r="E14" s="162" t="s">
        <v>287</v>
      </c>
      <c r="F14" s="162" t="s">
        <v>301</v>
      </c>
      <c r="G14" s="156">
        <v>30505288</v>
      </c>
      <c r="H14" s="157" t="s">
        <v>302</v>
      </c>
      <c r="I14" s="163">
        <v>0.054</v>
      </c>
      <c r="J14" s="35"/>
    </row>
    <row r="15" spans="1:10" s="56" customFormat="1" ht="15" customHeight="1">
      <c r="A15" s="139"/>
      <c r="B15" s="51"/>
      <c r="C15" s="164"/>
      <c r="D15" s="155" t="s">
        <v>299</v>
      </c>
      <c r="E15" s="155" t="s">
        <v>287</v>
      </c>
      <c r="F15" s="155" t="s">
        <v>303</v>
      </c>
      <c r="G15" s="156">
        <v>135634413</v>
      </c>
      <c r="H15" s="157" t="s">
        <v>304</v>
      </c>
      <c r="I15" s="158">
        <v>0.0525</v>
      </c>
      <c r="J15" s="159"/>
    </row>
    <row r="16" spans="1:10" s="56" customFormat="1" ht="15" customHeight="1">
      <c r="A16" s="139"/>
      <c r="B16" s="51"/>
      <c r="C16" s="164"/>
      <c r="D16" s="155" t="s">
        <v>305</v>
      </c>
      <c r="E16" s="155" t="s">
        <v>287</v>
      </c>
      <c r="F16" s="155" t="s">
        <v>306</v>
      </c>
      <c r="G16" s="156">
        <v>615571804</v>
      </c>
      <c r="H16" s="157" t="s">
        <v>382</v>
      </c>
      <c r="I16" s="158">
        <v>0.062</v>
      </c>
      <c r="J16" s="159"/>
    </row>
    <row r="17" spans="1:10" s="82" customFormat="1" ht="15" customHeight="1">
      <c r="A17" s="139"/>
      <c r="B17" s="51"/>
      <c r="C17" s="165"/>
      <c r="D17" s="162" t="s">
        <v>307</v>
      </c>
      <c r="E17" s="162" t="s">
        <v>287</v>
      </c>
      <c r="F17" s="162" t="s">
        <v>308</v>
      </c>
      <c r="G17" s="166">
        <v>350000000</v>
      </c>
      <c r="H17" s="167" t="s">
        <v>309</v>
      </c>
      <c r="I17" s="158">
        <v>0.0525</v>
      </c>
      <c r="J17" s="35"/>
    </row>
    <row r="18" spans="1:10" s="170" customFormat="1" ht="15" customHeight="1">
      <c r="A18" s="139"/>
      <c r="B18" s="51"/>
      <c r="C18" s="165"/>
      <c r="D18" s="162" t="s">
        <v>310</v>
      </c>
      <c r="E18" s="162" t="s">
        <v>311</v>
      </c>
      <c r="F18" s="162" t="s">
        <v>312</v>
      </c>
      <c r="G18" s="168">
        <v>2931890</v>
      </c>
      <c r="H18" s="169"/>
      <c r="I18" s="163">
        <v>0.01</v>
      </c>
      <c r="J18" s="35"/>
    </row>
    <row r="19" spans="1:10" s="170" customFormat="1" ht="15" customHeight="1">
      <c r="A19" s="139"/>
      <c r="B19" s="51"/>
      <c r="C19" s="165"/>
      <c r="D19" s="162" t="s">
        <v>313</v>
      </c>
      <c r="E19" s="162" t="s">
        <v>311</v>
      </c>
      <c r="F19" s="162" t="s">
        <v>314</v>
      </c>
      <c r="G19" s="168">
        <v>188485201</v>
      </c>
      <c r="H19" s="169"/>
      <c r="I19" s="163">
        <v>0.01</v>
      </c>
      <c r="J19" s="35"/>
    </row>
    <row r="20" spans="1:10" s="172" customFormat="1" ht="21" customHeight="1">
      <c r="A20" s="171"/>
      <c r="B20" s="144" t="s">
        <v>315</v>
      </c>
      <c r="C20" s="144"/>
      <c r="D20" s="145"/>
      <c r="E20" s="145"/>
      <c r="F20" s="145"/>
      <c r="G20" s="146">
        <f>SUM(G7:G19)</f>
        <v>2316738631</v>
      </c>
      <c r="H20" s="147"/>
      <c r="I20" s="148"/>
      <c r="J20" s="149"/>
    </row>
    <row r="21" spans="1:10" s="56" customFormat="1" ht="15" customHeight="1">
      <c r="A21" s="139" t="s">
        <v>316</v>
      </c>
      <c r="B21" s="51" t="s">
        <v>316</v>
      </c>
      <c r="C21" s="164" t="s">
        <v>70</v>
      </c>
      <c r="D21" s="155" t="s">
        <v>299</v>
      </c>
      <c r="E21" s="155" t="s">
        <v>287</v>
      </c>
      <c r="F21" s="155" t="s">
        <v>317</v>
      </c>
      <c r="G21" s="150">
        <v>675501418</v>
      </c>
      <c r="H21" s="151" t="s">
        <v>289</v>
      </c>
      <c r="I21" s="158">
        <v>0.0615</v>
      </c>
      <c r="J21" s="159"/>
    </row>
    <row r="22" spans="1:10" s="56" customFormat="1" ht="15" customHeight="1">
      <c r="A22" s="139"/>
      <c r="B22" s="51"/>
      <c r="C22" s="165"/>
      <c r="D22" s="162" t="s">
        <v>299</v>
      </c>
      <c r="E22" s="162" t="s">
        <v>287</v>
      </c>
      <c r="F22" s="162" t="s">
        <v>318</v>
      </c>
      <c r="G22" s="156">
        <v>523643544</v>
      </c>
      <c r="H22" s="157" t="s">
        <v>319</v>
      </c>
      <c r="I22" s="163">
        <v>0.07</v>
      </c>
      <c r="J22" s="35"/>
    </row>
    <row r="23" spans="1:10" s="56" customFormat="1" ht="15" customHeight="1">
      <c r="A23" s="139"/>
      <c r="B23" s="51"/>
      <c r="C23" s="165"/>
      <c r="D23" s="162" t="s">
        <v>307</v>
      </c>
      <c r="E23" s="162" t="s">
        <v>287</v>
      </c>
      <c r="F23" s="162" t="s">
        <v>383</v>
      </c>
      <c r="G23" s="166">
        <v>800000000</v>
      </c>
      <c r="H23" s="167" t="s">
        <v>292</v>
      </c>
      <c r="I23" s="163">
        <v>0.0525</v>
      </c>
      <c r="J23" s="35"/>
    </row>
    <row r="24" spans="1:10" s="17" customFormat="1" ht="21" customHeight="1">
      <c r="A24" s="57"/>
      <c r="B24" s="144" t="s">
        <v>315</v>
      </c>
      <c r="C24" s="144"/>
      <c r="D24" s="145"/>
      <c r="E24" s="145"/>
      <c r="F24" s="145"/>
      <c r="G24" s="146">
        <f>SUM(G21:G23)</f>
        <v>1999144962</v>
      </c>
      <c r="H24" s="147"/>
      <c r="I24" s="148"/>
      <c r="J24" s="149"/>
    </row>
    <row r="25" spans="1:10" s="56" customFormat="1" ht="15" customHeight="1">
      <c r="A25" s="153" t="s">
        <v>375</v>
      </c>
      <c r="B25" s="30" t="s">
        <v>375</v>
      </c>
      <c r="C25" s="154"/>
      <c r="D25" s="155" t="s">
        <v>381</v>
      </c>
      <c r="E25" s="155" t="s">
        <v>287</v>
      </c>
      <c r="F25" s="155" t="s">
        <v>321</v>
      </c>
      <c r="G25" s="156">
        <v>300000000</v>
      </c>
      <c r="H25" s="157" t="s">
        <v>322</v>
      </c>
      <c r="I25" s="158">
        <v>0.062</v>
      </c>
      <c r="J25" s="159"/>
    </row>
    <row r="26" spans="1:10" s="56" customFormat="1" ht="15" customHeight="1">
      <c r="A26" s="153"/>
      <c r="B26" s="37"/>
      <c r="C26" s="108"/>
      <c r="D26" s="155" t="s">
        <v>381</v>
      </c>
      <c r="E26" s="52" t="s">
        <v>287</v>
      </c>
      <c r="F26" s="52" t="s">
        <v>384</v>
      </c>
      <c r="G26" s="150">
        <v>200000000</v>
      </c>
      <c r="H26" s="151" t="s">
        <v>382</v>
      </c>
      <c r="I26" s="152">
        <v>0.066</v>
      </c>
      <c r="J26" s="173"/>
    </row>
    <row r="27" spans="1:10" s="56" customFormat="1" ht="15" customHeight="1">
      <c r="A27" s="139"/>
      <c r="B27" s="129"/>
      <c r="C27" s="30"/>
      <c r="D27" s="51" t="s">
        <v>380</v>
      </c>
      <c r="E27" s="51" t="s">
        <v>287</v>
      </c>
      <c r="F27" s="51" t="s">
        <v>385</v>
      </c>
      <c r="G27" s="166">
        <v>500000000</v>
      </c>
      <c r="H27" s="167" t="s">
        <v>386</v>
      </c>
      <c r="I27" s="174">
        <v>0.053</v>
      </c>
      <c r="J27" s="72"/>
    </row>
    <row r="28" spans="1:10" s="17" customFormat="1" ht="21" customHeight="1">
      <c r="A28" s="57"/>
      <c r="B28" s="144" t="s">
        <v>315</v>
      </c>
      <c r="C28" s="144"/>
      <c r="D28" s="145"/>
      <c r="E28" s="145"/>
      <c r="F28" s="145"/>
      <c r="G28" s="146">
        <v>1000000000</v>
      </c>
      <c r="H28" s="147"/>
      <c r="I28" s="148"/>
      <c r="J28" s="149"/>
    </row>
    <row r="29" spans="1:10" s="112" customFormat="1" ht="15" customHeight="1">
      <c r="A29" s="175" t="s">
        <v>387</v>
      </c>
      <c r="B29" s="136"/>
      <c r="C29" s="108"/>
      <c r="D29" s="52" t="s">
        <v>294</v>
      </c>
      <c r="E29" s="52" t="s">
        <v>287</v>
      </c>
      <c r="F29" s="52" t="s">
        <v>323</v>
      </c>
      <c r="G29" s="150">
        <v>1300000000</v>
      </c>
      <c r="H29" s="151" t="s">
        <v>388</v>
      </c>
      <c r="I29" s="152">
        <v>0.0547</v>
      </c>
      <c r="J29" s="24"/>
    </row>
    <row r="30" spans="1:10" s="112" customFormat="1" ht="15" customHeight="1">
      <c r="A30" s="139" t="s">
        <v>389</v>
      </c>
      <c r="B30" s="30"/>
      <c r="C30" s="105"/>
      <c r="D30" s="51" t="s">
        <v>380</v>
      </c>
      <c r="E30" s="51" t="s">
        <v>287</v>
      </c>
      <c r="F30" s="51" t="s">
        <v>390</v>
      </c>
      <c r="G30" s="166">
        <v>300950000</v>
      </c>
      <c r="H30" s="167" t="s">
        <v>386</v>
      </c>
      <c r="I30" s="174">
        <v>0.053</v>
      </c>
      <c r="J30" s="173"/>
    </row>
    <row r="31" spans="1:10" s="17" customFormat="1" ht="23.25" customHeight="1">
      <c r="A31" s="57"/>
      <c r="B31" s="144" t="s">
        <v>315</v>
      </c>
      <c r="C31" s="144"/>
      <c r="D31" s="145"/>
      <c r="E31" s="145"/>
      <c r="F31" s="145"/>
      <c r="G31" s="146">
        <v>1600950000</v>
      </c>
      <c r="H31" s="147"/>
      <c r="I31" s="148"/>
      <c r="J31" s="149"/>
    </row>
    <row r="32" spans="1:10" ht="27.75" customHeight="1">
      <c r="A32" s="428" t="s">
        <v>324</v>
      </c>
      <c r="B32" s="429"/>
      <c r="C32" s="176"/>
      <c r="D32" s="176"/>
      <c r="E32" s="176"/>
      <c r="F32" s="176"/>
      <c r="G32" s="177">
        <f>G6+G20+G24+G28+G31</f>
        <v>6917161724</v>
      </c>
      <c r="H32" s="178"/>
      <c r="I32" s="179"/>
      <c r="J32" s="180"/>
    </row>
  </sheetData>
  <mergeCells count="13">
    <mergeCell ref="H4:H5"/>
    <mergeCell ref="A4:A5"/>
    <mergeCell ref="B4:B5"/>
    <mergeCell ref="A32:B32"/>
    <mergeCell ref="C4:C5"/>
    <mergeCell ref="D4:D5"/>
    <mergeCell ref="A1:J1"/>
    <mergeCell ref="A2:J2"/>
    <mergeCell ref="I4:I5"/>
    <mergeCell ref="J4:J5"/>
    <mergeCell ref="E4:E5"/>
    <mergeCell ref="F4:F5"/>
    <mergeCell ref="G4:G5"/>
  </mergeCells>
  <printOptions/>
  <pageMargins left="0.7480314960629921" right="0.7480314960629921" top="0.984251968503937" bottom="0.7874015748031497" header="0.5118110236220472" footer="0.5118110236220472"/>
  <pageSetup firstPageNumber="29" useFirstPageNumber="1" horizontalDpi="300" verticalDpi="300" orientation="landscape" paperSize="9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35" sqref="A35:D35"/>
    </sheetView>
  </sheetViews>
  <sheetFormatPr defaultColWidth="8.88671875" defaultRowHeight="15" customHeight="1"/>
  <cols>
    <col min="1" max="4" width="8.88671875" style="1" customWidth="1"/>
    <col min="5" max="5" width="15.77734375" style="1" customWidth="1"/>
    <col min="6" max="6" width="12.4453125" style="1" customWidth="1"/>
    <col min="7" max="7" width="27.21484375" style="1" customWidth="1"/>
    <col min="8" max="8" width="21.88671875" style="1" customWidth="1"/>
    <col min="9" max="16384" width="8.88671875" style="1" customWidth="1"/>
  </cols>
  <sheetData>
    <row r="1" spans="1:8" s="56" customFormat="1" ht="20.25">
      <c r="A1" s="532" t="s">
        <v>391</v>
      </c>
      <c r="B1" s="533"/>
      <c r="C1" s="533"/>
      <c r="D1" s="533"/>
      <c r="E1" s="533"/>
      <c r="F1" s="533"/>
      <c r="G1" s="533"/>
      <c r="H1" s="534"/>
    </row>
    <row r="2" spans="1:8" s="56" customFormat="1" ht="12" customHeight="1">
      <c r="A2" s="181"/>
      <c r="B2" s="182"/>
      <c r="C2" s="182"/>
      <c r="D2" s="182"/>
      <c r="E2" s="182"/>
      <c r="F2" s="182"/>
      <c r="G2" s="182"/>
      <c r="H2" s="183"/>
    </row>
    <row r="3" spans="1:8" s="56" customFormat="1" ht="12" customHeight="1">
      <c r="A3" s="184" t="s">
        <v>392</v>
      </c>
      <c r="B3" s="549" t="s">
        <v>393</v>
      </c>
      <c r="C3" s="549"/>
      <c r="D3" s="182"/>
      <c r="E3" s="182"/>
      <c r="F3" s="182"/>
      <c r="G3" s="182"/>
      <c r="H3" s="186" t="s">
        <v>394</v>
      </c>
    </row>
    <row r="4" spans="1:8" s="56" customFormat="1" ht="12" customHeight="1">
      <c r="A4" s="153"/>
      <c r="B4" s="549" t="s">
        <v>395</v>
      </c>
      <c r="C4" s="549"/>
      <c r="D4" s="67"/>
      <c r="E4" s="67"/>
      <c r="F4" s="67" t="s">
        <v>327</v>
      </c>
      <c r="G4" s="185" t="s">
        <v>396</v>
      </c>
      <c r="H4" s="54" t="s">
        <v>397</v>
      </c>
    </row>
    <row r="5" spans="1:8" s="56" customFormat="1" ht="12" customHeight="1">
      <c r="A5" s="153"/>
      <c r="B5" s="67"/>
      <c r="C5" s="67"/>
      <c r="D5" s="67"/>
      <c r="E5" s="67"/>
      <c r="F5" s="67" t="s">
        <v>328</v>
      </c>
      <c r="G5" s="185" t="s">
        <v>398</v>
      </c>
      <c r="H5" s="54" t="s">
        <v>399</v>
      </c>
    </row>
    <row r="6" spans="1:8" s="56" customFormat="1" ht="12" customHeight="1">
      <c r="A6" s="46" t="s">
        <v>400</v>
      </c>
      <c r="B6" s="185"/>
      <c r="C6" s="185"/>
      <c r="D6" s="185"/>
      <c r="E6" s="185"/>
      <c r="F6" s="185"/>
      <c r="G6" s="185" t="s">
        <v>401</v>
      </c>
      <c r="H6" s="54" t="s">
        <v>402</v>
      </c>
    </row>
    <row r="7" spans="1:8" s="56" customFormat="1" ht="12" customHeight="1">
      <c r="A7" s="46"/>
      <c r="B7" s="185"/>
      <c r="C7" s="185"/>
      <c r="D7" s="185"/>
      <c r="E7" s="185"/>
      <c r="F7" s="185"/>
      <c r="G7" s="185"/>
      <c r="H7" s="186"/>
    </row>
    <row r="8" spans="1:8" s="56" customFormat="1" ht="12" customHeight="1">
      <c r="A8" s="46" t="s">
        <v>403</v>
      </c>
      <c r="B8" s="185"/>
      <c r="C8" s="185"/>
      <c r="D8" s="185"/>
      <c r="E8" s="185"/>
      <c r="F8" s="185"/>
      <c r="G8" s="185"/>
      <c r="H8" s="14"/>
    </row>
    <row r="9" spans="1:8" s="56" customFormat="1" ht="12" customHeight="1">
      <c r="A9" s="46" t="s">
        <v>404</v>
      </c>
      <c r="B9" s="185"/>
      <c r="C9" s="185"/>
      <c r="D9" s="185"/>
      <c r="E9" s="185"/>
      <c r="F9" s="185"/>
      <c r="G9" s="185"/>
      <c r="H9" s="186"/>
    </row>
    <row r="10" spans="1:8" s="56" customFormat="1" ht="12" customHeight="1">
      <c r="A10" s="103"/>
      <c r="B10" s="82"/>
      <c r="C10" s="82"/>
      <c r="D10" s="82"/>
      <c r="E10" s="82"/>
      <c r="F10" s="82"/>
      <c r="G10" s="82"/>
      <c r="H10" s="186" t="s">
        <v>405</v>
      </c>
    </row>
    <row r="11" spans="1:8" s="56" customFormat="1" ht="12" customHeight="1">
      <c r="A11" s="187" t="s">
        <v>406</v>
      </c>
      <c r="B11" s="521" t="s">
        <v>407</v>
      </c>
      <c r="C11" s="521"/>
      <c r="D11" s="155" t="s">
        <v>408</v>
      </c>
      <c r="E11" s="155" t="s">
        <v>409</v>
      </c>
      <c r="F11" s="544" t="s">
        <v>410</v>
      </c>
      <c r="G11" s="545"/>
      <c r="H11" s="424"/>
    </row>
    <row r="12" spans="1:8" s="56" customFormat="1" ht="12" customHeight="1">
      <c r="A12" s="526" t="s">
        <v>411</v>
      </c>
      <c r="B12" s="525" t="s">
        <v>412</v>
      </c>
      <c r="C12" s="188" t="s">
        <v>413</v>
      </c>
      <c r="D12" s="188" t="s">
        <v>414</v>
      </c>
      <c r="E12" s="156">
        <v>1130000</v>
      </c>
      <c r="F12" s="546"/>
      <c r="G12" s="547"/>
      <c r="H12" s="548"/>
    </row>
    <row r="13" spans="1:8" s="56" customFormat="1" ht="12" customHeight="1">
      <c r="A13" s="542"/>
      <c r="B13" s="405"/>
      <c r="C13" s="188" t="s">
        <v>415</v>
      </c>
      <c r="D13" s="188" t="s">
        <v>416</v>
      </c>
      <c r="E13" s="156">
        <v>25000</v>
      </c>
      <c r="F13" s="546"/>
      <c r="G13" s="547"/>
      <c r="H13" s="548"/>
    </row>
    <row r="14" spans="1:8" s="56" customFormat="1" ht="12" customHeight="1">
      <c r="A14" s="542"/>
      <c r="B14" s="406"/>
      <c r="C14" s="188" t="s">
        <v>417</v>
      </c>
      <c r="D14" s="188" t="s">
        <v>418</v>
      </c>
      <c r="E14" s="156">
        <v>24000</v>
      </c>
      <c r="F14" s="546"/>
      <c r="G14" s="547"/>
      <c r="H14" s="548"/>
    </row>
    <row r="15" spans="1:8" s="56" customFormat="1" ht="12" customHeight="1">
      <c r="A15" s="542"/>
      <c r="B15" s="525" t="s">
        <v>419</v>
      </c>
      <c r="C15" s="188" t="s">
        <v>420</v>
      </c>
      <c r="D15" s="188" t="s">
        <v>421</v>
      </c>
      <c r="E15" s="156">
        <v>10500</v>
      </c>
      <c r="F15" s="546"/>
      <c r="G15" s="547"/>
      <c r="H15" s="548"/>
    </row>
    <row r="16" spans="1:8" s="56" customFormat="1" ht="12" customHeight="1">
      <c r="A16" s="542"/>
      <c r="B16" s="405"/>
      <c r="C16" s="188" t="s">
        <v>422</v>
      </c>
      <c r="D16" s="188" t="s">
        <v>423</v>
      </c>
      <c r="E16" s="156">
        <v>3700</v>
      </c>
      <c r="F16" s="546"/>
      <c r="G16" s="547"/>
      <c r="H16" s="548"/>
    </row>
    <row r="17" spans="1:8" s="56" customFormat="1" ht="12" customHeight="1">
      <c r="A17" s="542"/>
      <c r="B17" s="405"/>
      <c r="C17" s="188" t="s">
        <v>424</v>
      </c>
      <c r="D17" s="188" t="s">
        <v>425</v>
      </c>
      <c r="E17" s="156">
        <v>1800</v>
      </c>
      <c r="F17" s="546"/>
      <c r="G17" s="547"/>
      <c r="H17" s="548"/>
    </row>
    <row r="18" spans="1:8" s="56" customFormat="1" ht="12" customHeight="1">
      <c r="A18" s="542"/>
      <c r="B18" s="405"/>
      <c r="C18" s="188" t="s">
        <v>426</v>
      </c>
      <c r="D18" s="188" t="s">
        <v>423</v>
      </c>
      <c r="E18" s="156">
        <v>370</v>
      </c>
      <c r="F18" s="546"/>
      <c r="G18" s="547"/>
      <c r="H18" s="548"/>
    </row>
    <row r="19" spans="1:8" s="56" customFormat="1" ht="12" customHeight="1">
      <c r="A19" s="542"/>
      <c r="B19" s="405"/>
      <c r="C19" s="188" t="s">
        <v>427</v>
      </c>
      <c r="D19" s="188" t="s">
        <v>428</v>
      </c>
      <c r="E19" s="156">
        <v>0</v>
      </c>
      <c r="F19" s="546"/>
      <c r="G19" s="547"/>
      <c r="H19" s="548"/>
    </row>
    <row r="20" spans="1:8" s="56" customFormat="1" ht="12" customHeight="1">
      <c r="A20" s="542"/>
      <c r="B20" s="406"/>
      <c r="C20" s="188" t="s">
        <v>429</v>
      </c>
      <c r="D20" s="188" t="s">
        <v>428</v>
      </c>
      <c r="E20" s="156">
        <v>0</v>
      </c>
      <c r="F20" s="546"/>
      <c r="G20" s="547"/>
      <c r="H20" s="548"/>
    </row>
    <row r="21" spans="1:8" s="56" customFormat="1" ht="12" customHeight="1">
      <c r="A21" s="542"/>
      <c r="B21" s="525"/>
      <c r="C21" s="164" t="s">
        <v>430</v>
      </c>
      <c r="D21" s="188" t="s">
        <v>431</v>
      </c>
      <c r="E21" s="156">
        <v>1400000</v>
      </c>
      <c r="F21" s="546"/>
      <c r="G21" s="547"/>
      <c r="H21" s="548"/>
    </row>
    <row r="22" spans="1:8" s="56" customFormat="1" ht="12" customHeight="1">
      <c r="A22" s="542"/>
      <c r="B22" s="406"/>
      <c r="C22" s="164" t="s">
        <v>432</v>
      </c>
      <c r="D22" s="188" t="s">
        <v>433</v>
      </c>
      <c r="E22" s="156">
        <v>0</v>
      </c>
      <c r="F22" s="546"/>
      <c r="G22" s="547"/>
      <c r="H22" s="548"/>
    </row>
    <row r="23" spans="1:8" s="56" customFormat="1" ht="12" customHeight="1">
      <c r="A23" s="543"/>
      <c r="B23" s="521" t="s">
        <v>434</v>
      </c>
      <c r="C23" s="521"/>
      <c r="D23" s="190"/>
      <c r="E23" s="156">
        <v>2595370</v>
      </c>
      <c r="F23" s="546"/>
      <c r="G23" s="547"/>
      <c r="H23" s="548"/>
    </row>
    <row r="24" spans="1:8" s="56" customFormat="1" ht="12" customHeight="1">
      <c r="A24" s="539" t="s">
        <v>435</v>
      </c>
      <c r="B24" s="540"/>
      <c r="C24" s="541"/>
      <c r="D24" s="190"/>
      <c r="E24" s="156">
        <v>0</v>
      </c>
      <c r="F24" s="546"/>
      <c r="G24" s="547"/>
      <c r="H24" s="548"/>
    </row>
    <row r="25" spans="1:8" s="56" customFormat="1" ht="12" customHeight="1">
      <c r="A25" s="187" t="s">
        <v>436</v>
      </c>
      <c r="B25" s="521" t="s">
        <v>437</v>
      </c>
      <c r="C25" s="521"/>
      <c r="D25" s="521"/>
      <c r="E25" s="156">
        <v>2595370</v>
      </c>
      <c r="F25" s="546"/>
      <c r="G25" s="547"/>
      <c r="H25" s="548"/>
    </row>
    <row r="26" spans="1:8" s="56" customFormat="1" ht="12" customHeight="1">
      <c r="A26" s="520" t="s">
        <v>438</v>
      </c>
      <c r="B26" s="521"/>
      <c r="C26" s="521"/>
      <c r="D26" s="521"/>
      <c r="E26" s="156">
        <v>2595370</v>
      </c>
      <c r="F26" s="546"/>
      <c r="G26" s="547"/>
      <c r="H26" s="548"/>
    </row>
    <row r="27" spans="1:8" s="56" customFormat="1" ht="12" customHeight="1" thickBot="1">
      <c r="A27" s="526" t="s">
        <v>439</v>
      </c>
      <c r="B27" s="525"/>
      <c r="C27" s="525"/>
      <c r="D27" s="525"/>
      <c r="E27" s="168">
        <v>-3</v>
      </c>
      <c r="F27" s="558"/>
      <c r="G27" s="559"/>
      <c r="H27" s="560"/>
    </row>
    <row r="28" spans="1:8" s="56" customFormat="1" ht="12" customHeight="1" thickTop="1">
      <c r="A28" s="524" t="s">
        <v>440</v>
      </c>
      <c r="B28" s="527" t="s">
        <v>441</v>
      </c>
      <c r="C28" s="528"/>
      <c r="D28" s="530" t="s">
        <v>442</v>
      </c>
      <c r="E28" s="535">
        <v>978144163</v>
      </c>
      <c r="F28" s="550" t="s">
        <v>443</v>
      </c>
      <c r="G28" s="551"/>
      <c r="H28" s="552"/>
    </row>
    <row r="29" spans="1:8" s="56" customFormat="1" ht="12" customHeight="1">
      <c r="A29" s="423"/>
      <c r="B29" s="501" t="s">
        <v>444</v>
      </c>
      <c r="C29" s="529"/>
      <c r="D29" s="531"/>
      <c r="E29" s="536"/>
      <c r="F29" s="553"/>
      <c r="G29" s="554"/>
      <c r="H29" s="555"/>
    </row>
    <row r="30" spans="1:8" s="56" customFormat="1" ht="12" customHeight="1">
      <c r="A30" s="423" t="s">
        <v>445</v>
      </c>
      <c r="B30" s="427" t="s">
        <v>446</v>
      </c>
      <c r="C30" s="538"/>
      <c r="D30" s="531" t="s">
        <v>447</v>
      </c>
      <c r="E30" s="537">
        <v>980411399</v>
      </c>
      <c r="F30" s="553"/>
      <c r="G30" s="554"/>
      <c r="H30" s="555"/>
    </row>
    <row r="31" spans="1:8" s="56" customFormat="1" ht="12" customHeight="1">
      <c r="A31" s="423"/>
      <c r="B31" s="501" t="s">
        <v>444</v>
      </c>
      <c r="C31" s="529"/>
      <c r="D31" s="531"/>
      <c r="E31" s="536"/>
      <c r="F31" s="553"/>
      <c r="G31" s="554"/>
      <c r="H31" s="555"/>
    </row>
    <row r="32" spans="1:8" s="56" customFormat="1" ht="12" customHeight="1">
      <c r="A32" s="423" t="s">
        <v>448</v>
      </c>
      <c r="B32" s="427" t="s">
        <v>449</v>
      </c>
      <c r="C32" s="525"/>
      <c r="D32" s="525"/>
      <c r="E32" s="537">
        <v>328131</v>
      </c>
      <c r="F32" s="553"/>
      <c r="G32" s="554"/>
      <c r="H32" s="555"/>
    </row>
    <row r="33" spans="1:8" s="56" customFormat="1" ht="12" customHeight="1">
      <c r="A33" s="423"/>
      <c r="B33" s="501" t="s">
        <v>450</v>
      </c>
      <c r="C33" s="406"/>
      <c r="D33" s="406"/>
      <c r="E33" s="536"/>
      <c r="F33" s="553"/>
      <c r="G33" s="554"/>
      <c r="H33" s="555"/>
    </row>
    <row r="34" spans="1:8" s="56" customFormat="1" ht="12" customHeight="1">
      <c r="A34" s="520" t="s">
        <v>451</v>
      </c>
      <c r="B34" s="521"/>
      <c r="C34" s="521"/>
      <c r="D34" s="521"/>
      <c r="E34" s="156">
        <v>328131</v>
      </c>
      <c r="F34" s="553"/>
      <c r="G34" s="554"/>
      <c r="H34" s="555"/>
    </row>
    <row r="35" spans="1:8" s="56" customFormat="1" ht="12" customHeight="1">
      <c r="A35" s="522" t="s">
        <v>452</v>
      </c>
      <c r="B35" s="523"/>
      <c r="C35" s="523"/>
      <c r="D35" s="523"/>
      <c r="E35" s="195"/>
      <c r="F35" s="556"/>
      <c r="G35" s="557"/>
      <c r="H35" s="374"/>
    </row>
    <row r="36" s="56" customFormat="1" ht="12" customHeight="1">
      <c r="A36" s="56" t="s">
        <v>453</v>
      </c>
    </row>
    <row r="37" s="56" customFormat="1" ht="15" customHeight="1"/>
    <row r="38" s="56" customFormat="1" ht="15" customHeight="1"/>
    <row r="39" s="56" customFormat="1" ht="15" customHeight="1"/>
    <row r="40" s="56" customFormat="1" ht="15" customHeight="1"/>
    <row r="41" s="56" customFormat="1" ht="15" customHeight="1"/>
    <row r="42" s="56" customFormat="1" ht="15" customHeight="1"/>
    <row r="43" s="56" customFormat="1" ht="15" customHeight="1"/>
    <row r="44" s="56" customFormat="1" ht="15" customHeight="1"/>
    <row r="45" s="56" customFormat="1" ht="15" customHeight="1"/>
    <row r="46" s="56" customFormat="1" ht="15" customHeight="1"/>
    <row r="47" s="56" customFormat="1" ht="15" customHeight="1"/>
    <row r="48" s="56" customFormat="1" ht="15" customHeight="1"/>
    <row r="49" s="56" customFormat="1" ht="15" customHeight="1"/>
    <row r="50" s="56" customFormat="1" ht="15" customHeight="1"/>
    <row r="51" s="56" customFormat="1" ht="15" customHeight="1"/>
    <row r="52" s="56" customFormat="1" ht="15" customHeight="1"/>
    <row r="53" s="56" customFormat="1" ht="15" customHeight="1"/>
    <row r="54" s="56" customFormat="1" ht="15" customHeight="1"/>
    <row r="55" s="56" customFormat="1" ht="15" customHeight="1"/>
    <row r="56" s="56" customFormat="1" ht="15" customHeight="1"/>
    <row r="57" s="56" customFormat="1" ht="15" customHeight="1"/>
    <row r="58" s="56" customFormat="1" ht="15" customHeight="1"/>
    <row r="59" s="56" customFormat="1" ht="15" customHeight="1"/>
    <row r="60" s="56" customFormat="1" ht="15" customHeight="1"/>
    <row r="61" s="56" customFormat="1" ht="15" customHeight="1"/>
    <row r="62" s="56" customFormat="1" ht="15" customHeight="1"/>
    <row r="63" s="56" customFormat="1" ht="15" customHeight="1"/>
    <row r="64" s="56" customFormat="1" ht="15" customHeight="1"/>
    <row r="65" s="56" customFormat="1" ht="15" customHeight="1"/>
    <row r="66" s="56" customFormat="1" ht="15" customHeight="1"/>
    <row r="67" s="56" customFormat="1" ht="15" customHeight="1"/>
    <row r="68" s="56" customFormat="1" ht="15" customHeight="1"/>
    <row r="69" s="56" customFormat="1" ht="15" customHeight="1"/>
    <row r="70" s="56" customFormat="1" ht="15" customHeight="1"/>
    <row r="71" s="56" customFormat="1" ht="15" customHeight="1"/>
    <row r="72" s="56" customFormat="1" ht="15" customHeight="1"/>
    <row r="73" s="56" customFormat="1" ht="15" customHeight="1"/>
    <row r="74" s="56" customFormat="1" ht="15" customHeight="1"/>
    <row r="75" s="56" customFormat="1" ht="15" customHeight="1"/>
    <row r="76" s="56" customFormat="1" ht="15" customHeight="1"/>
    <row r="77" s="56" customFormat="1" ht="15" customHeight="1"/>
    <row r="78" s="56" customFormat="1" ht="15" customHeight="1"/>
    <row r="79" s="56" customFormat="1" ht="15" customHeight="1"/>
    <row r="80" s="56" customFormat="1" ht="15" customHeight="1"/>
    <row r="81" s="56" customFormat="1" ht="15" customHeight="1"/>
    <row r="82" s="56" customFormat="1" ht="15" customHeight="1"/>
    <row r="83" s="56" customFormat="1" ht="15" customHeight="1"/>
    <row r="84" s="56" customFormat="1" ht="15" customHeight="1"/>
    <row r="85" s="56" customFormat="1" ht="15" customHeight="1"/>
    <row r="86" s="56" customFormat="1" ht="15" customHeight="1"/>
    <row r="87" s="56" customFormat="1" ht="15" customHeight="1"/>
    <row r="88" s="56" customFormat="1" ht="15" customHeight="1"/>
    <row r="89" s="56" customFormat="1" ht="15" customHeight="1"/>
    <row r="90" s="56" customFormat="1" ht="15" customHeight="1"/>
    <row r="91" s="56" customFormat="1" ht="15" customHeight="1"/>
    <row r="92" s="56" customFormat="1" ht="15" customHeight="1"/>
    <row r="93" s="56" customFormat="1" ht="15" customHeight="1"/>
    <row r="94" s="56" customFormat="1" ht="15" customHeight="1"/>
    <row r="95" s="56" customFormat="1" ht="15" customHeight="1"/>
    <row r="96" s="56" customFormat="1" ht="15" customHeight="1"/>
    <row r="97" s="56" customFormat="1" ht="15" customHeight="1"/>
    <row r="98" s="56" customFormat="1" ht="15" customHeight="1"/>
    <row r="99" s="56" customFormat="1" ht="15" customHeight="1"/>
    <row r="100" s="56" customFormat="1" ht="15" customHeight="1"/>
    <row r="101" s="56" customFormat="1" ht="15" customHeight="1"/>
    <row r="102" s="56" customFormat="1" ht="15" customHeight="1"/>
    <row r="103" s="56" customFormat="1" ht="15" customHeight="1"/>
    <row r="104" s="56" customFormat="1" ht="15" customHeight="1"/>
    <row r="105" s="56" customFormat="1" ht="15" customHeight="1"/>
    <row r="106" s="56" customFormat="1" ht="15" customHeight="1"/>
    <row r="107" s="56" customFormat="1" ht="15" customHeight="1"/>
    <row r="108" s="56" customFormat="1" ht="15" customHeight="1"/>
    <row r="109" s="56" customFormat="1" ht="15" customHeight="1"/>
    <row r="110" s="56" customFormat="1" ht="15" customHeight="1"/>
    <row r="111" s="56" customFormat="1" ht="15" customHeight="1"/>
    <row r="112" s="56" customFormat="1" ht="15" customHeight="1"/>
    <row r="113" s="56" customFormat="1" ht="15" customHeight="1"/>
    <row r="114" s="56" customFormat="1" ht="15" customHeight="1"/>
    <row r="115" s="56" customFormat="1" ht="15" customHeight="1"/>
    <row r="116" s="56" customFormat="1" ht="15" customHeight="1"/>
    <row r="117" s="56" customFormat="1" ht="15" customHeight="1"/>
    <row r="118" s="56" customFormat="1" ht="15" customHeight="1"/>
    <row r="119" s="56" customFormat="1" ht="15" customHeight="1"/>
    <row r="120" s="56" customFormat="1" ht="15" customHeight="1"/>
    <row r="121" s="56" customFormat="1" ht="15" customHeight="1"/>
    <row r="122" s="56" customFormat="1" ht="15" customHeight="1"/>
  </sheetData>
  <mergeCells count="48">
    <mergeCell ref="F29:H35"/>
    <mergeCell ref="F21:H21"/>
    <mergeCell ref="F22:H22"/>
    <mergeCell ref="F23:H23"/>
    <mergeCell ref="F24:H24"/>
    <mergeCell ref="F25:H25"/>
    <mergeCell ref="F26:H26"/>
    <mergeCell ref="F27:H27"/>
    <mergeCell ref="F14:H14"/>
    <mergeCell ref="F15:H15"/>
    <mergeCell ref="F16:H16"/>
    <mergeCell ref="F28:H28"/>
    <mergeCell ref="F17:H17"/>
    <mergeCell ref="F18:H18"/>
    <mergeCell ref="F19:H19"/>
    <mergeCell ref="F20:H20"/>
    <mergeCell ref="F11:H11"/>
    <mergeCell ref="F12:H12"/>
    <mergeCell ref="F13:H13"/>
    <mergeCell ref="B3:C3"/>
    <mergeCell ref="B4:C4"/>
    <mergeCell ref="B11:C11"/>
    <mergeCell ref="B23:C23"/>
    <mergeCell ref="A24:C24"/>
    <mergeCell ref="B12:B14"/>
    <mergeCell ref="B15:B20"/>
    <mergeCell ref="B21:B22"/>
    <mergeCell ref="A12:A23"/>
    <mergeCell ref="A1:H1"/>
    <mergeCell ref="E28:E29"/>
    <mergeCell ref="E30:E31"/>
    <mergeCell ref="E32:E33"/>
    <mergeCell ref="B33:D33"/>
    <mergeCell ref="A30:A31"/>
    <mergeCell ref="A32:A33"/>
    <mergeCell ref="B30:C30"/>
    <mergeCell ref="D30:D31"/>
    <mergeCell ref="B31:C31"/>
    <mergeCell ref="A34:D34"/>
    <mergeCell ref="A35:D35"/>
    <mergeCell ref="B25:D25"/>
    <mergeCell ref="A28:A29"/>
    <mergeCell ref="B32:D32"/>
    <mergeCell ref="A26:D26"/>
    <mergeCell ref="A27:D27"/>
    <mergeCell ref="B28:C28"/>
    <mergeCell ref="B29:C29"/>
    <mergeCell ref="D28:D29"/>
  </mergeCells>
  <printOptions/>
  <pageMargins left="0.7480314960629921" right="0.7480314960629921" top="1.1811023622047245" bottom="0.7874015748031497" header="0.5118110236220472" footer="0.5118110236220472"/>
  <pageSetup firstPageNumber="31" useFirstPageNumber="1" horizontalDpi="300" verticalDpi="300" orientation="landscape" paperSize="9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B1">
      <selection activeCell="A35" sqref="A35:D35"/>
    </sheetView>
  </sheetViews>
  <sheetFormatPr defaultColWidth="8.88671875" defaultRowHeight="15" customHeight="1"/>
  <cols>
    <col min="1" max="4" width="8.88671875" style="1" customWidth="1"/>
    <col min="5" max="5" width="15.77734375" style="1" customWidth="1"/>
    <col min="6" max="6" width="61.77734375" style="1" customWidth="1"/>
    <col min="7" max="16384" width="8.88671875" style="1" customWidth="1"/>
  </cols>
  <sheetData>
    <row r="1" spans="1:6" s="56" customFormat="1" ht="20.25">
      <c r="A1" s="532" t="s">
        <v>325</v>
      </c>
      <c r="B1" s="533"/>
      <c r="C1" s="533"/>
      <c r="D1" s="533"/>
      <c r="E1" s="533"/>
      <c r="F1" s="534"/>
    </row>
    <row r="2" spans="1:6" s="56" customFormat="1" ht="12" customHeight="1">
      <c r="A2" s="181"/>
      <c r="B2" s="182"/>
      <c r="C2" s="182"/>
      <c r="D2" s="182"/>
      <c r="E2" s="182"/>
      <c r="F2" s="183"/>
    </row>
    <row r="3" spans="1:6" s="56" customFormat="1" ht="12" customHeight="1">
      <c r="A3" s="46" t="s">
        <v>326</v>
      </c>
      <c r="B3" s="67" t="s">
        <v>454</v>
      </c>
      <c r="C3" s="185" t="s">
        <v>455</v>
      </c>
      <c r="D3" s="182"/>
      <c r="E3" s="182"/>
      <c r="F3" s="186" t="s">
        <v>456</v>
      </c>
    </row>
    <row r="4" spans="1:6" s="56" customFormat="1" ht="12" customHeight="1">
      <c r="A4" s="153"/>
      <c r="B4" s="67" t="s">
        <v>457</v>
      </c>
      <c r="C4" s="185" t="s">
        <v>376</v>
      </c>
      <c r="D4" s="67"/>
      <c r="E4" s="67"/>
      <c r="F4" s="14" t="s">
        <v>362</v>
      </c>
    </row>
    <row r="5" spans="1:6" s="56" customFormat="1" ht="12" customHeight="1">
      <c r="A5" s="153"/>
      <c r="B5" s="67"/>
      <c r="C5" s="67"/>
      <c r="D5" s="67"/>
      <c r="E5" s="67"/>
      <c r="F5" s="14" t="s">
        <v>458</v>
      </c>
    </row>
    <row r="6" spans="1:6" s="56" customFormat="1" ht="12" customHeight="1">
      <c r="A6" s="46" t="s">
        <v>0</v>
      </c>
      <c r="B6" s="185"/>
      <c r="C6" s="185"/>
      <c r="D6" s="185"/>
      <c r="E6" s="185"/>
      <c r="F6" s="197" t="s">
        <v>459</v>
      </c>
    </row>
    <row r="7" spans="1:6" s="56" customFormat="1" ht="12" customHeight="1">
      <c r="A7" s="46"/>
      <c r="B7" s="185"/>
      <c r="C7" s="185"/>
      <c r="D7" s="185"/>
      <c r="E7" s="185"/>
      <c r="F7" s="186"/>
    </row>
    <row r="8" spans="1:6" s="56" customFormat="1" ht="12" customHeight="1">
      <c r="A8" s="46" t="s">
        <v>460</v>
      </c>
      <c r="B8" s="185"/>
      <c r="C8" s="185"/>
      <c r="D8" s="185"/>
      <c r="E8" s="185"/>
      <c r="F8" s="14" t="s">
        <v>461</v>
      </c>
    </row>
    <row r="9" spans="1:6" s="56" customFormat="1" ht="12" customHeight="1">
      <c r="A9" s="46" t="s">
        <v>329</v>
      </c>
      <c r="B9" s="185"/>
      <c r="C9" s="185"/>
      <c r="D9" s="185"/>
      <c r="E9" s="185"/>
      <c r="F9" s="186"/>
    </row>
    <row r="10" spans="1:6" s="56" customFormat="1" ht="12" customHeight="1">
      <c r="A10" s="103"/>
      <c r="B10" s="82"/>
      <c r="C10" s="82"/>
      <c r="D10" s="82"/>
      <c r="E10" s="82"/>
      <c r="F10" s="186" t="s">
        <v>330</v>
      </c>
    </row>
    <row r="11" spans="1:6" s="56" customFormat="1" ht="12" customHeight="1">
      <c r="A11" s="187" t="s">
        <v>192</v>
      </c>
      <c r="B11" s="521" t="s">
        <v>331</v>
      </c>
      <c r="C11" s="521"/>
      <c r="D11" s="155" t="s">
        <v>332</v>
      </c>
      <c r="E11" s="155" t="s">
        <v>52</v>
      </c>
      <c r="F11" s="159" t="s">
        <v>333</v>
      </c>
    </row>
    <row r="12" spans="1:6" s="56" customFormat="1" ht="12" customHeight="1">
      <c r="A12" s="526" t="s">
        <v>334</v>
      </c>
      <c r="B12" s="525" t="s">
        <v>335</v>
      </c>
      <c r="C12" s="188" t="s">
        <v>336</v>
      </c>
      <c r="D12" s="188" t="s">
        <v>363</v>
      </c>
      <c r="E12" s="156">
        <v>150000</v>
      </c>
      <c r="F12" s="201"/>
    </row>
    <row r="13" spans="1:6" s="56" customFormat="1" ht="12" customHeight="1">
      <c r="A13" s="542"/>
      <c r="B13" s="405"/>
      <c r="C13" s="188" t="s">
        <v>337</v>
      </c>
      <c r="D13" s="188" t="s">
        <v>462</v>
      </c>
      <c r="E13" s="156">
        <v>10000</v>
      </c>
      <c r="F13" s="201"/>
    </row>
    <row r="14" spans="1:6" s="56" customFormat="1" ht="12" customHeight="1">
      <c r="A14" s="542"/>
      <c r="B14" s="406"/>
      <c r="C14" s="188" t="s">
        <v>338</v>
      </c>
      <c r="D14" s="188" t="s">
        <v>463</v>
      </c>
      <c r="E14" s="156">
        <v>10000</v>
      </c>
      <c r="F14" s="201"/>
    </row>
    <row r="15" spans="1:6" s="56" customFormat="1" ht="12" customHeight="1">
      <c r="A15" s="542"/>
      <c r="B15" s="525" t="s">
        <v>339</v>
      </c>
      <c r="C15" s="188" t="s">
        <v>340</v>
      </c>
      <c r="D15" s="188" t="s">
        <v>464</v>
      </c>
      <c r="E15" s="156">
        <v>0</v>
      </c>
      <c r="F15" s="201"/>
    </row>
    <row r="16" spans="1:6" s="56" customFormat="1" ht="12" customHeight="1">
      <c r="A16" s="542"/>
      <c r="B16" s="405"/>
      <c r="C16" s="188" t="s">
        <v>341</v>
      </c>
      <c r="D16" s="188" t="s">
        <v>364</v>
      </c>
      <c r="E16" s="156">
        <v>300</v>
      </c>
      <c r="F16" s="201"/>
    </row>
    <row r="17" spans="1:6" s="56" customFormat="1" ht="12" customHeight="1">
      <c r="A17" s="542"/>
      <c r="B17" s="405"/>
      <c r="C17" s="188" t="s">
        <v>342</v>
      </c>
      <c r="D17" s="188" t="s">
        <v>465</v>
      </c>
      <c r="E17" s="156">
        <v>50</v>
      </c>
      <c r="F17" s="201"/>
    </row>
    <row r="18" spans="1:6" s="56" customFormat="1" ht="12" customHeight="1">
      <c r="A18" s="542"/>
      <c r="B18" s="405"/>
      <c r="C18" s="188" t="s">
        <v>343</v>
      </c>
      <c r="D18" s="188" t="s">
        <v>466</v>
      </c>
      <c r="E18" s="156">
        <v>40</v>
      </c>
      <c r="F18" s="201"/>
    </row>
    <row r="19" spans="1:6" s="56" customFormat="1" ht="12" customHeight="1">
      <c r="A19" s="542"/>
      <c r="B19" s="405"/>
      <c r="C19" s="188" t="s">
        <v>344</v>
      </c>
      <c r="D19" s="188" t="s">
        <v>465</v>
      </c>
      <c r="E19" s="156">
        <v>5</v>
      </c>
      <c r="F19" s="201"/>
    </row>
    <row r="20" spans="1:6" s="56" customFormat="1" ht="12" customHeight="1">
      <c r="A20" s="542"/>
      <c r="B20" s="406"/>
      <c r="C20" s="188" t="s">
        <v>345</v>
      </c>
      <c r="D20" s="188" t="s">
        <v>467</v>
      </c>
      <c r="E20" s="156">
        <v>2</v>
      </c>
      <c r="F20" s="201"/>
    </row>
    <row r="21" spans="1:6" s="56" customFormat="1" ht="12" customHeight="1">
      <c r="A21" s="542"/>
      <c r="B21" s="525"/>
      <c r="C21" s="164" t="s">
        <v>346</v>
      </c>
      <c r="D21" s="188" t="s">
        <v>348</v>
      </c>
      <c r="E21" s="156">
        <v>0</v>
      </c>
      <c r="F21" s="201"/>
    </row>
    <row r="22" spans="1:6" s="56" customFormat="1" ht="12" customHeight="1">
      <c r="A22" s="542"/>
      <c r="B22" s="406"/>
      <c r="C22" s="164" t="s">
        <v>347</v>
      </c>
      <c r="D22" s="188" t="s">
        <v>348</v>
      </c>
      <c r="E22" s="156">
        <v>0</v>
      </c>
      <c r="F22" s="201"/>
    </row>
    <row r="23" spans="1:6" s="56" customFormat="1" ht="12" customHeight="1">
      <c r="A23" s="543"/>
      <c r="B23" s="521" t="s">
        <v>349</v>
      </c>
      <c r="C23" s="521"/>
      <c r="D23" s="190"/>
      <c r="E23" s="156">
        <v>170367</v>
      </c>
      <c r="F23" s="201"/>
    </row>
    <row r="24" spans="1:6" s="56" customFormat="1" ht="12" customHeight="1">
      <c r="A24" s="539" t="s">
        <v>350</v>
      </c>
      <c r="B24" s="540"/>
      <c r="C24" s="541"/>
      <c r="D24" s="190"/>
      <c r="E24" s="156"/>
      <c r="F24" s="201"/>
    </row>
    <row r="25" spans="1:6" s="56" customFormat="1" ht="12" customHeight="1">
      <c r="A25" s="187" t="s">
        <v>351</v>
      </c>
      <c r="B25" s="521" t="s">
        <v>352</v>
      </c>
      <c r="C25" s="521"/>
      <c r="D25" s="521"/>
      <c r="E25" s="156">
        <f>SUM(E23)</f>
        <v>170367</v>
      </c>
      <c r="F25" s="201"/>
    </row>
    <row r="26" spans="1:6" s="56" customFormat="1" ht="12" customHeight="1">
      <c r="A26" s="520" t="s">
        <v>468</v>
      </c>
      <c r="B26" s="521"/>
      <c r="C26" s="521"/>
      <c r="D26" s="521"/>
      <c r="E26" s="156">
        <v>1755840</v>
      </c>
      <c r="F26" s="201"/>
    </row>
    <row r="27" spans="1:6" s="56" customFormat="1" ht="12" customHeight="1" thickBot="1">
      <c r="A27" s="526" t="s">
        <v>353</v>
      </c>
      <c r="B27" s="525"/>
      <c r="C27" s="525"/>
      <c r="D27" s="525"/>
      <c r="E27" s="168"/>
      <c r="F27" s="202"/>
    </row>
    <row r="28" spans="1:6" s="56" customFormat="1" ht="12" customHeight="1" thickTop="1">
      <c r="A28" s="524" t="s">
        <v>354</v>
      </c>
      <c r="B28" s="527" t="s">
        <v>469</v>
      </c>
      <c r="C28" s="528"/>
      <c r="D28" s="530" t="s">
        <v>355</v>
      </c>
      <c r="E28" s="535">
        <v>482663744</v>
      </c>
      <c r="F28" s="561" t="s">
        <v>356</v>
      </c>
    </row>
    <row r="29" spans="1:6" s="56" customFormat="1" ht="12" customHeight="1">
      <c r="A29" s="423"/>
      <c r="B29" s="501" t="s">
        <v>470</v>
      </c>
      <c r="C29" s="529"/>
      <c r="D29" s="531"/>
      <c r="E29" s="536"/>
      <c r="F29" s="562"/>
    </row>
    <row r="30" spans="1:6" s="56" customFormat="1" ht="12" customHeight="1">
      <c r="A30" s="423" t="s">
        <v>357</v>
      </c>
      <c r="B30" s="427" t="s">
        <v>471</v>
      </c>
      <c r="C30" s="538"/>
      <c r="D30" s="531" t="s">
        <v>358</v>
      </c>
      <c r="E30" s="537">
        <v>484250974</v>
      </c>
      <c r="F30" s="562"/>
    </row>
    <row r="31" spans="1:6" s="56" customFormat="1" ht="12" customHeight="1">
      <c r="A31" s="423"/>
      <c r="B31" s="501" t="s">
        <v>470</v>
      </c>
      <c r="C31" s="529"/>
      <c r="D31" s="531"/>
      <c r="E31" s="536"/>
      <c r="F31" s="562"/>
    </row>
    <row r="32" spans="1:6" s="56" customFormat="1" ht="12" customHeight="1">
      <c r="A32" s="423" t="s">
        <v>359</v>
      </c>
      <c r="B32" s="427" t="s">
        <v>472</v>
      </c>
      <c r="C32" s="525"/>
      <c r="D32" s="525"/>
      <c r="E32" s="537">
        <v>168610</v>
      </c>
      <c r="F32" s="562"/>
    </row>
    <row r="33" spans="1:6" s="56" customFormat="1" ht="12" customHeight="1">
      <c r="A33" s="423"/>
      <c r="B33" s="501" t="s">
        <v>360</v>
      </c>
      <c r="C33" s="406"/>
      <c r="D33" s="406"/>
      <c r="E33" s="536"/>
      <c r="F33" s="562"/>
    </row>
    <row r="34" spans="1:6" s="56" customFormat="1" ht="12" customHeight="1">
      <c r="A34" s="520" t="s">
        <v>473</v>
      </c>
      <c r="B34" s="521"/>
      <c r="C34" s="521"/>
      <c r="D34" s="521"/>
      <c r="E34" s="156">
        <v>168610</v>
      </c>
      <c r="F34" s="562"/>
    </row>
    <row r="35" spans="1:6" s="56" customFormat="1" ht="12" customHeight="1">
      <c r="A35" s="522" t="s">
        <v>474</v>
      </c>
      <c r="B35" s="523"/>
      <c r="C35" s="523"/>
      <c r="D35" s="523"/>
      <c r="E35" s="195">
        <v>0</v>
      </c>
      <c r="F35" s="563"/>
    </row>
    <row r="36" s="56" customFormat="1" ht="12" customHeight="1">
      <c r="A36" s="56" t="s">
        <v>361</v>
      </c>
    </row>
    <row r="37" s="56" customFormat="1" ht="15" customHeight="1"/>
    <row r="38" s="56" customFormat="1" ht="15" customHeight="1"/>
    <row r="39" s="56" customFormat="1" ht="15" customHeight="1"/>
    <row r="40" s="56" customFormat="1" ht="15" customHeight="1"/>
    <row r="41" s="56" customFormat="1" ht="15" customHeight="1"/>
    <row r="42" s="56" customFormat="1" ht="15" customHeight="1"/>
    <row r="43" s="56" customFormat="1" ht="15" customHeight="1"/>
    <row r="44" s="56" customFormat="1" ht="15" customHeight="1"/>
    <row r="45" s="56" customFormat="1" ht="15" customHeight="1"/>
    <row r="46" s="56" customFormat="1" ht="15" customHeight="1"/>
    <row r="47" s="56" customFormat="1" ht="15" customHeight="1"/>
    <row r="48" s="56" customFormat="1" ht="15" customHeight="1"/>
    <row r="49" s="56" customFormat="1" ht="15" customHeight="1"/>
    <row r="50" s="56" customFormat="1" ht="15" customHeight="1"/>
    <row r="51" s="56" customFormat="1" ht="15" customHeight="1"/>
    <row r="52" s="56" customFormat="1" ht="15" customHeight="1"/>
    <row r="53" s="56" customFormat="1" ht="15" customHeight="1"/>
    <row r="54" s="56" customFormat="1" ht="15" customHeight="1"/>
    <row r="55" s="56" customFormat="1" ht="15" customHeight="1"/>
    <row r="56" s="56" customFormat="1" ht="15" customHeight="1"/>
    <row r="57" s="56" customFormat="1" ht="15" customHeight="1"/>
    <row r="58" s="56" customFormat="1" ht="15" customHeight="1"/>
    <row r="59" s="56" customFormat="1" ht="15" customHeight="1"/>
    <row r="60" s="56" customFormat="1" ht="15" customHeight="1"/>
    <row r="61" s="56" customFormat="1" ht="15" customHeight="1"/>
    <row r="62" s="56" customFormat="1" ht="15" customHeight="1"/>
    <row r="63" s="56" customFormat="1" ht="15" customHeight="1"/>
    <row r="64" s="56" customFormat="1" ht="15" customHeight="1"/>
    <row r="65" s="56" customFormat="1" ht="15" customHeight="1"/>
    <row r="66" s="56" customFormat="1" ht="15" customHeight="1"/>
    <row r="67" s="56" customFormat="1" ht="15" customHeight="1"/>
    <row r="68" s="56" customFormat="1" ht="15" customHeight="1"/>
    <row r="69" s="56" customFormat="1" ht="15" customHeight="1"/>
    <row r="70" s="56" customFormat="1" ht="15" customHeight="1"/>
    <row r="71" s="56" customFormat="1" ht="15" customHeight="1"/>
    <row r="72" s="56" customFormat="1" ht="15" customHeight="1"/>
    <row r="73" s="56" customFormat="1" ht="15" customHeight="1"/>
    <row r="74" s="56" customFormat="1" ht="15" customHeight="1"/>
    <row r="75" s="56" customFormat="1" ht="15" customHeight="1"/>
    <row r="76" s="56" customFormat="1" ht="15" customHeight="1"/>
    <row r="77" s="56" customFormat="1" ht="15" customHeight="1"/>
    <row r="78" s="56" customFormat="1" ht="15" customHeight="1"/>
    <row r="79" s="56" customFormat="1" ht="15" customHeight="1"/>
    <row r="80" s="56" customFormat="1" ht="15" customHeight="1"/>
    <row r="81" s="56" customFormat="1" ht="15" customHeight="1"/>
    <row r="82" s="56" customFormat="1" ht="15" customHeight="1"/>
    <row r="83" s="56" customFormat="1" ht="15" customHeight="1"/>
    <row r="84" s="56" customFormat="1" ht="15" customHeight="1"/>
    <row r="85" s="56" customFormat="1" ht="15" customHeight="1"/>
    <row r="86" s="56" customFormat="1" ht="15" customHeight="1"/>
    <row r="87" s="56" customFormat="1" ht="15" customHeight="1"/>
    <row r="88" s="56" customFormat="1" ht="15" customHeight="1"/>
    <row r="89" s="56" customFormat="1" ht="15" customHeight="1"/>
    <row r="90" s="56" customFormat="1" ht="15" customHeight="1"/>
    <row r="91" s="56" customFormat="1" ht="15" customHeight="1"/>
    <row r="92" s="56" customFormat="1" ht="15" customHeight="1"/>
    <row r="93" s="56" customFormat="1" ht="15" customHeight="1"/>
    <row r="94" s="56" customFormat="1" ht="15" customHeight="1"/>
    <row r="95" s="56" customFormat="1" ht="15" customHeight="1"/>
    <row r="96" s="56" customFormat="1" ht="15" customHeight="1"/>
    <row r="97" s="56" customFormat="1" ht="15" customHeight="1"/>
    <row r="98" s="56" customFormat="1" ht="15" customHeight="1"/>
    <row r="99" s="56" customFormat="1" ht="15" customHeight="1"/>
    <row r="100" s="56" customFormat="1" ht="15" customHeight="1"/>
    <row r="101" s="56" customFormat="1" ht="15" customHeight="1"/>
    <row r="102" s="56" customFormat="1" ht="15" customHeight="1"/>
    <row r="103" s="56" customFormat="1" ht="15" customHeight="1"/>
    <row r="104" s="56" customFormat="1" ht="15" customHeight="1"/>
    <row r="105" s="56" customFormat="1" ht="15" customHeight="1"/>
    <row r="106" s="56" customFormat="1" ht="15" customHeight="1"/>
    <row r="107" s="56" customFormat="1" ht="15" customHeight="1"/>
    <row r="108" s="56" customFormat="1" ht="15" customHeight="1"/>
    <row r="109" s="56" customFormat="1" ht="15" customHeight="1"/>
    <row r="110" s="56" customFormat="1" ht="15" customHeight="1"/>
    <row r="111" s="56" customFormat="1" ht="15" customHeight="1"/>
    <row r="112" s="56" customFormat="1" ht="15" customHeight="1"/>
    <row r="113" s="56" customFormat="1" ht="15" customHeight="1"/>
    <row r="114" s="56" customFormat="1" ht="15" customHeight="1"/>
    <row r="115" s="56" customFormat="1" ht="15" customHeight="1"/>
    <row r="116" s="56" customFormat="1" ht="15" customHeight="1"/>
    <row r="117" s="56" customFormat="1" ht="15" customHeight="1"/>
    <row r="118" s="56" customFormat="1" ht="15" customHeight="1"/>
    <row r="119" s="56" customFormat="1" ht="15" customHeight="1"/>
    <row r="120" s="56" customFormat="1" ht="15" customHeight="1"/>
    <row r="121" s="56" customFormat="1" ht="15" customHeight="1"/>
    <row r="122" s="56" customFormat="1" ht="15" customHeight="1"/>
  </sheetData>
  <mergeCells count="28">
    <mergeCell ref="A1:F1"/>
    <mergeCell ref="F28:F35"/>
    <mergeCell ref="E28:E29"/>
    <mergeCell ref="E30:E31"/>
    <mergeCell ref="E32:E33"/>
    <mergeCell ref="B33:D33"/>
    <mergeCell ref="A34:D34"/>
    <mergeCell ref="A35:D35"/>
    <mergeCell ref="B25:D25"/>
    <mergeCell ref="A28:A29"/>
    <mergeCell ref="A30:A31"/>
    <mergeCell ref="A32:A33"/>
    <mergeCell ref="B30:C30"/>
    <mergeCell ref="D30:D31"/>
    <mergeCell ref="B31:C31"/>
    <mergeCell ref="B32:D32"/>
    <mergeCell ref="A26:D26"/>
    <mergeCell ref="A27:D27"/>
    <mergeCell ref="B28:C28"/>
    <mergeCell ref="B29:C29"/>
    <mergeCell ref="D28:D29"/>
    <mergeCell ref="B11:C11"/>
    <mergeCell ref="B23:C23"/>
    <mergeCell ref="A24:C24"/>
    <mergeCell ref="B12:B14"/>
    <mergeCell ref="B15:B20"/>
    <mergeCell ref="B21:B22"/>
    <mergeCell ref="A12:A23"/>
  </mergeCells>
  <printOptions/>
  <pageMargins left="0.7480314960629921" right="0.7480314960629921" top="1.1811023622047245" bottom="0.7874015748031497" header="0.5118110236220472" footer="0.5118110236220472"/>
  <pageSetup firstPageNumber="30" useFirstPageNumber="1" horizontalDpi="300" verticalDpi="300" orientation="landscape" paperSize="9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B35" sqref="B35"/>
    </sheetView>
  </sheetViews>
  <sheetFormatPr defaultColWidth="8.88671875" defaultRowHeight="15" customHeight="1"/>
  <cols>
    <col min="1" max="1" width="7.88671875" style="1" customWidth="1"/>
    <col min="2" max="2" width="11.5546875" style="1" customWidth="1"/>
    <col min="3" max="3" width="33.4453125" style="1" customWidth="1"/>
    <col min="4" max="5" width="16.77734375" style="8" customWidth="1"/>
    <col min="6" max="6" width="26.6640625" style="1" customWidth="1"/>
    <col min="7" max="16384" width="8.88671875" style="1" customWidth="1"/>
  </cols>
  <sheetData>
    <row r="1" spans="1:6" ht="20.25">
      <c r="A1" s="507" t="s">
        <v>475</v>
      </c>
      <c r="B1" s="507"/>
      <c r="C1" s="507"/>
      <c r="D1" s="507"/>
      <c r="E1" s="507"/>
      <c r="F1" s="507"/>
    </row>
    <row r="2" spans="1:5" ht="15" customHeight="1">
      <c r="A2" s="508" t="s">
        <v>366</v>
      </c>
      <c r="B2" s="508"/>
      <c r="C2" s="508"/>
      <c r="D2" s="508"/>
      <c r="E2" s="508"/>
    </row>
    <row r="3" ht="15" customHeight="1">
      <c r="F3" s="135" t="s">
        <v>367</v>
      </c>
    </row>
    <row r="4" spans="1:6" s="56" customFormat="1" ht="15" customHeight="1">
      <c r="A4" s="564" t="s">
        <v>368</v>
      </c>
      <c r="B4" s="565"/>
      <c r="C4" s="203" t="s">
        <v>369</v>
      </c>
      <c r="D4" s="566" t="s">
        <v>476</v>
      </c>
      <c r="E4" s="566"/>
      <c r="F4" s="204" t="s">
        <v>371</v>
      </c>
    </row>
    <row r="5" spans="1:6" s="56" customFormat="1" ht="15" customHeight="1">
      <c r="A5" s="423" t="s">
        <v>477</v>
      </c>
      <c r="B5" s="531"/>
      <c r="C5" s="190"/>
      <c r="D5" s="156"/>
      <c r="E5" s="205">
        <v>9943839</v>
      </c>
      <c r="F5" s="201"/>
    </row>
    <row r="6" spans="1:6" s="56" customFormat="1" ht="15" customHeight="1">
      <c r="A6" s="423"/>
      <c r="B6" s="531"/>
      <c r="C6" s="190" t="s">
        <v>478</v>
      </c>
      <c r="D6" s="156">
        <v>9943839</v>
      </c>
      <c r="E6" s="156"/>
      <c r="F6" s="201"/>
    </row>
    <row r="7" spans="1:6" s="56" customFormat="1" ht="15" customHeight="1">
      <c r="A7" s="423"/>
      <c r="B7" s="531"/>
      <c r="C7" s="190"/>
      <c r="D7" s="156"/>
      <c r="E7" s="156"/>
      <c r="F7" s="201"/>
    </row>
    <row r="8" spans="1:6" s="56" customFormat="1" ht="15" customHeight="1">
      <c r="A8" s="423"/>
      <c r="B8" s="531"/>
      <c r="C8" s="190"/>
      <c r="D8" s="156"/>
      <c r="E8" s="156"/>
      <c r="F8" s="201"/>
    </row>
    <row r="9" spans="1:6" s="56" customFormat="1" ht="15" customHeight="1">
      <c r="A9" s="423"/>
      <c r="B9" s="531"/>
      <c r="C9" s="190"/>
      <c r="D9" s="156"/>
      <c r="E9" s="156"/>
      <c r="F9" s="201"/>
    </row>
    <row r="10" spans="1:6" s="56" customFormat="1" ht="15" customHeight="1">
      <c r="A10" s="423"/>
      <c r="B10" s="531"/>
      <c r="C10" s="190"/>
      <c r="D10" s="156"/>
      <c r="E10" s="156"/>
      <c r="F10" s="201"/>
    </row>
    <row r="11" spans="1:6" s="56" customFormat="1" ht="15" customHeight="1">
      <c r="A11" s="423"/>
      <c r="B11" s="531"/>
      <c r="C11" s="190"/>
      <c r="D11" s="156"/>
      <c r="E11" s="156"/>
      <c r="F11" s="201"/>
    </row>
    <row r="12" spans="1:6" s="56" customFormat="1" ht="15" customHeight="1">
      <c r="A12" s="423"/>
      <c r="B12" s="531"/>
      <c r="C12" s="190"/>
      <c r="D12" s="156"/>
      <c r="E12" s="156"/>
      <c r="F12" s="201"/>
    </row>
    <row r="13" spans="1:6" s="56" customFormat="1" ht="15" customHeight="1">
      <c r="A13" s="423"/>
      <c r="B13" s="531"/>
      <c r="C13" s="190"/>
      <c r="D13" s="156"/>
      <c r="E13" s="156"/>
      <c r="F13" s="201"/>
    </row>
    <row r="14" spans="1:6" s="56" customFormat="1" ht="15" customHeight="1">
      <c r="A14" s="423"/>
      <c r="B14" s="531"/>
      <c r="C14" s="190"/>
      <c r="D14" s="156"/>
      <c r="E14" s="156"/>
      <c r="F14" s="201"/>
    </row>
    <row r="15" spans="1:6" s="56" customFormat="1" ht="15" customHeight="1">
      <c r="A15" s="423"/>
      <c r="B15" s="531"/>
      <c r="C15" s="190"/>
      <c r="D15" s="156"/>
      <c r="E15" s="156"/>
      <c r="F15" s="201"/>
    </row>
    <row r="16" spans="1:6" s="56" customFormat="1" ht="15" customHeight="1">
      <c r="A16" s="423"/>
      <c r="B16" s="531"/>
      <c r="C16" s="190"/>
      <c r="D16" s="156"/>
      <c r="E16" s="156"/>
      <c r="F16" s="201"/>
    </row>
    <row r="17" spans="1:6" s="56" customFormat="1" ht="15" customHeight="1">
      <c r="A17" s="423"/>
      <c r="B17" s="531"/>
      <c r="C17" s="190"/>
      <c r="D17" s="156"/>
      <c r="E17" s="156"/>
      <c r="F17" s="201"/>
    </row>
    <row r="18" spans="1:6" s="56" customFormat="1" ht="15" customHeight="1">
      <c r="A18" s="423"/>
      <c r="B18" s="531"/>
      <c r="C18" s="190"/>
      <c r="D18" s="156"/>
      <c r="E18" s="156"/>
      <c r="F18" s="201"/>
    </row>
    <row r="19" spans="1:6" s="56" customFormat="1" ht="15" customHeight="1">
      <c r="A19" s="423"/>
      <c r="B19" s="531"/>
      <c r="C19" s="190"/>
      <c r="D19" s="156"/>
      <c r="E19" s="156"/>
      <c r="F19" s="201"/>
    </row>
    <row r="20" spans="1:6" s="56" customFormat="1" ht="15" customHeight="1">
      <c r="A20" s="423"/>
      <c r="B20" s="531"/>
      <c r="C20" s="190"/>
      <c r="D20" s="156"/>
      <c r="E20" s="156"/>
      <c r="F20" s="201"/>
    </row>
    <row r="21" spans="1:6" s="56" customFormat="1" ht="15" customHeight="1">
      <c r="A21" s="423"/>
      <c r="B21" s="531"/>
      <c r="C21" s="190"/>
      <c r="D21" s="156"/>
      <c r="E21" s="156"/>
      <c r="F21" s="201"/>
    </row>
    <row r="22" spans="1:6" s="56" customFormat="1" ht="15" customHeight="1">
      <c r="A22" s="423"/>
      <c r="B22" s="531"/>
      <c r="C22" s="190"/>
      <c r="D22" s="156"/>
      <c r="E22" s="156"/>
      <c r="F22" s="201"/>
    </row>
    <row r="23" spans="1:6" s="56" customFormat="1" ht="15" customHeight="1">
      <c r="A23" s="423"/>
      <c r="B23" s="531"/>
      <c r="C23" s="190"/>
      <c r="D23" s="156"/>
      <c r="E23" s="156"/>
      <c r="F23" s="201"/>
    </row>
    <row r="24" spans="1:6" s="56" customFormat="1" ht="15" customHeight="1">
      <c r="A24" s="423"/>
      <c r="B24" s="531"/>
      <c r="C24" s="190"/>
      <c r="D24" s="156"/>
      <c r="E24" s="156"/>
      <c r="F24" s="201"/>
    </row>
    <row r="25" spans="1:6" s="56" customFormat="1" ht="15" customHeight="1">
      <c r="A25" s="423"/>
      <c r="B25" s="531"/>
      <c r="C25" s="190"/>
      <c r="D25" s="156"/>
      <c r="E25" s="156"/>
      <c r="F25" s="201"/>
    </row>
    <row r="26" spans="1:6" s="56" customFormat="1" ht="15" customHeight="1">
      <c r="A26" s="423"/>
      <c r="B26" s="531"/>
      <c r="C26" s="206"/>
      <c r="D26" s="168"/>
      <c r="E26" s="168"/>
      <c r="F26" s="202"/>
    </row>
    <row r="27" spans="1:6" s="56" customFormat="1" ht="15" customHeight="1">
      <c r="A27" s="567" t="s">
        <v>374</v>
      </c>
      <c r="B27" s="568"/>
      <c r="C27" s="207"/>
      <c r="D27" s="208" t="s">
        <v>366</v>
      </c>
      <c r="E27" s="208">
        <f>SUM(E5,E7,E11)</f>
        <v>9943839</v>
      </c>
      <c r="F27" s="209"/>
    </row>
  </sheetData>
  <mergeCells count="27">
    <mergeCell ref="A25:B25"/>
    <mergeCell ref="A26:B26"/>
    <mergeCell ref="A20:B20"/>
    <mergeCell ref="A21:B21"/>
    <mergeCell ref="A22:B22"/>
    <mergeCell ref="A23:B23"/>
    <mergeCell ref="A27:B27"/>
    <mergeCell ref="A12:B12"/>
    <mergeCell ref="A13:B13"/>
    <mergeCell ref="A14:B14"/>
    <mergeCell ref="A15:B15"/>
    <mergeCell ref="A16:B16"/>
    <mergeCell ref="A17:B17"/>
    <mergeCell ref="A18:B18"/>
    <mergeCell ref="A19:B19"/>
    <mergeCell ref="A24:B24"/>
    <mergeCell ref="A1:F1"/>
    <mergeCell ref="A4:B4"/>
    <mergeCell ref="D4:E4"/>
    <mergeCell ref="A2:E2"/>
    <mergeCell ref="A10:B10"/>
    <mergeCell ref="A11:B11"/>
    <mergeCell ref="A9:B9"/>
    <mergeCell ref="A5:B5"/>
    <mergeCell ref="A6:B6"/>
    <mergeCell ref="A7:B7"/>
    <mergeCell ref="A8:B8"/>
  </mergeCells>
  <printOptions/>
  <pageMargins left="0.7480314960629921" right="0.7480314960629921" top="0.984251968503937" bottom="0.7874015748031497" header="0.5118110236220472" footer="0.5118110236220472"/>
  <pageSetup firstPageNumber="50" useFirstPageNumber="1" horizontalDpi="300" verticalDpi="300" orientation="landscape" paperSize="9" r:id="rId1"/>
  <headerFooter alignWithMargins="0">
    <oddFooter>&amp;C- 50 -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B35" sqref="B35"/>
    </sheetView>
  </sheetViews>
  <sheetFormatPr defaultColWidth="8.88671875" defaultRowHeight="15" customHeight="1"/>
  <cols>
    <col min="1" max="1" width="7.88671875" style="1" customWidth="1"/>
    <col min="2" max="2" width="10.6640625" style="1" customWidth="1"/>
    <col min="3" max="3" width="33.4453125" style="1" customWidth="1"/>
    <col min="4" max="5" width="16.77734375" style="1" customWidth="1"/>
    <col min="6" max="6" width="26.6640625" style="1" customWidth="1"/>
    <col min="7" max="16384" width="8.88671875" style="1" customWidth="1"/>
  </cols>
  <sheetData>
    <row r="1" spans="1:6" s="56" customFormat="1" ht="20.25">
      <c r="A1" s="391" t="s">
        <v>365</v>
      </c>
      <c r="B1" s="391"/>
      <c r="C1" s="391"/>
      <c r="D1" s="391"/>
      <c r="E1" s="391"/>
      <c r="F1" s="391"/>
    </row>
    <row r="2" spans="1:5" s="56" customFormat="1" ht="15" customHeight="1">
      <c r="A2" s="392" t="s">
        <v>366</v>
      </c>
      <c r="B2" s="392"/>
      <c r="C2" s="392"/>
      <c r="D2" s="392"/>
      <c r="E2" s="392"/>
    </row>
    <row r="3" s="56" customFormat="1" ht="15" customHeight="1">
      <c r="F3" s="19" t="s">
        <v>367</v>
      </c>
    </row>
    <row r="4" spans="1:6" s="17" customFormat="1" ht="24.75" customHeight="1">
      <c r="A4" s="569" t="s">
        <v>368</v>
      </c>
      <c r="B4" s="570"/>
      <c r="C4" s="145" t="s">
        <v>369</v>
      </c>
      <c r="D4" s="570" t="s">
        <v>370</v>
      </c>
      <c r="E4" s="570"/>
      <c r="F4" s="149" t="s">
        <v>371</v>
      </c>
    </row>
    <row r="5" spans="1:6" s="56" customFormat="1" ht="15" customHeight="1">
      <c r="A5" s="200" t="s">
        <v>372</v>
      </c>
      <c r="B5" s="501"/>
      <c r="C5" s="210"/>
      <c r="D5" s="150"/>
      <c r="E5" s="211">
        <v>-39156480</v>
      </c>
      <c r="F5" s="212"/>
    </row>
    <row r="6" spans="1:6" s="56" customFormat="1" ht="15" customHeight="1">
      <c r="A6" s="423"/>
      <c r="B6" s="531"/>
      <c r="C6" s="213" t="s">
        <v>479</v>
      </c>
      <c r="D6" s="156">
        <v>17771710</v>
      </c>
      <c r="E6" s="156"/>
      <c r="F6" s="201" t="s">
        <v>480</v>
      </c>
    </row>
    <row r="7" spans="1:6" s="56" customFormat="1" ht="15" customHeight="1">
      <c r="A7" s="423"/>
      <c r="B7" s="531"/>
      <c r="C7" s="213" t="s">
        <v>481</v>
      </c>
      <c r="D7" s="156">
        <v>17074530</v>
      </c>
      <c r="E7" s="156"/>
      <c r="F7" s="201" t="s">
        <v>482</v>
      </c>
    </row>
    <row r="8" spans="1:6" s="56" customFormat="1" ht="15" customHeight="1">
      <c r="A8" s="423"/>
      <c r="B8" s="531"/>
      <c r="C8" s="213" t="s">
        <v>483</v>
      </c>
      <c r="D8" s="156">
        <v>3239890</v>
      </c>
      <c r="E8" s="156"/>
      <c r="F8" s="201" t="s">
        <v>484</v>
      </c>
    </row>
    <row r="9" spans="1:6" s="56" customFormat="1" ht="15" customHeight="1">
      <c r="A9" s="423"/>
      <c r="B9" s="531"/>
      <c r="C9" s="213" t="s">
        <v>483</v>
      </c>
      <c r="D9" s="156">
        <v>1070350</v>
      </c>
      <c r="E9" s="156"/>
      <c r="F9" s="201" t="s">
        <v>485</v>
      </c>
    </row>
    <row r="10" spans="1:6" s="56" customFormat="1" ht="15" customHeight="1">
      <c r="A10" s="423"/>
      <c r="B10" s="531"/>
      <c r="C10" s="213"/>
      <c r="D10" s="156"/>
      <c r="E10" s="156"/>
      <c r="F10" s="201"/>
    </row>
    <row r="11" spans="1:6" s="56" customFormat="1" ht="15" customHeight="1">
      <c r="A11" s="423"/>
      <c r="B11" s="531"/>
      <c r="C11" s="213"/>
      <c r="D11" s="156"/>
      <c r="E11" s="156"/>
      <c r="F11" s="201"/>
    </row>
    <row r="12" spans="1:6" s="56" customFormat="1" ht="15" customHeight="1">
      <c r="A12" s="130"/>
      <c r="B12" s="191"/>
      <c r="C12" s="213"/>
      <c r="D12" s="156"/>
      <c r="E12" s="156"/>
      <c r="F12" s="201"/>
    </row>
    <row r="13" spans="1:6" s="56" customFormat="1" ht="15" customHeight="1">
      <c r="A13" s="130"/>
      <c r="B13" s="191"/>
      <c r="C13" s="213"/>
      <c r="D13" s="156"/>
      <c r="E13" s="156"/>
      <c r="F13" s="201"/>
    </row>
    <row r="14" spans="1:6" s="56" customFormat="1" ht="15" customHeight="1">
      <c r="A14" s="130"/>
      <c r="B14" s="191"/>
      <c r="C14" s="213"/>
      <c r="D14" s="156"/>
      <c r="E14" s="156"/>
      <c r="F14" s="201"/>
    </row>
    <row r="15" spans="1:6" s="56" customFormat="1" ht="15" customHeight="1">
      <c r="A15" s="423" t="s">
        <v>373</v>
      </c>
      <c r="B15" s="531"/>
      <c r="C15" s="190"/>
      <c r="D15" s="156"/>
      <c r="E15" s="214">
        <v>-110870</v>
      </c>
      <c r="F15" s="201"/>
    </row>
    <row r="16" spans="1:6" s="56" customFormat="1" ht="15" customHeight="1">
      <c r="A16" s="423"/>
      <c r="B16" s="531"/>
      <c r="C16" s="190" t="s">
        <v>373</v>
      </c>
      <c r="D16" s="156">
        <v>110870</v>
      </c>
      <c r="E16" s="156"/>
      <c r="F16" s="201"/>
    </row>
    <row r="17" spans="1:6" s="56" customFormat="1" ht="15" customHeight="1">
      <c r="A17" s="423"/>
      <c r="B17" s="531"/>
      <c r="C17" s="190"/>
      <c r="D17" s="156"/>
      <c r="E17" s="214"/>
      <c r="F17" s="201"/>
    </row>
    <row r="18" spans="1:6" s="56" customFormat="1" ht="15" customHeight="1">
      <c r="A18" s="423"/>
      <c r="B18" s="531"/>
      <c r="C18" s="190"/>
      <c r="D18" s="156"/>
      <c r="E18" s="214"/>
      <c r="F18" s="201"/>
    </row>
    <row r="19" spans="1:6" s="56" customFormat="1" ht="15" customHeight="1">
      <c r="A19" s="423"/>
      <c r="B19" s="531"/>
      <c r="C19" s="190"/>
      <c r="D19" s="156"/>
      <c r="E19" s="156"/>
      <c r="F19" s="201"/>
    </row>
    <row r="20" spans="1:6" s="56" customFormat="1" ht="15" customHeight="1">
      <c r="A20" s="423"/>
      <c r="B20" s="531"/>
      <c r="C20" s="190"/>
      <c r="D20" s="156"/>
      <c r="E20" s="156"/>
      <c r="F20" s="201"/>
    </row>
    <row r="21" spans="1:6" s="56" customFormat="1" ht="15" customHeight="1">
      <c r="A21" s="423"/>
      <c r="B21" s="531"/>
      <c r="C21" s="190"/>
      <c r="D21" s="156"/>
      <c r="E21" s="156"/>
      <c r="F21" s="201"/>
    </row>
    <row r="22" spans="1:6" s="56" customFormat="1" ht="15" customHeight="1">
      <c r="A22" s="130"/>
      <c r="B22" s="191"/>
      <c r="C22" s="190"/>
      <c r="D22" s="156"/>
      <c r="E22" s="156"/>
      <c r="F22" s="201"/>
    </row>
    <row r="23" spans="1:6" s="56" customFormat="1" ht="15" customHeight="1">
      <c r="A23" s="423"/>
      <c r="B23" s="531"/>
      <c r="C23" s="190"/>
      <c r="D23" s="156"/>
      <c r="E23" s="156"/>
      <c r="F23" s="201"/>
    </row>
    <row r="24" spans="1:6" s="56" customFormat="1" ht="15" customHeight="1">
      <c r="A24" s="423"/>
      <c r="B24" s="531"/>
      <c r="C24" s="190"/>
      <c r="D24" s="156"/>
      <c r="E24" s="156"/>
      <c r="F24" s="201"/>
    </row>
    <row r="25" spans="1:6" s="56" customFormat="1" ht="15" customHeight="1">
      <c r="A25" s="423"/>
      <c r="B25" s="531"/>
      <c r="C25" s="206"/>
      <c r="D25" s="168"/>
      <c r="E25" s="168"/>
      <c r="F25" s="202"/>
    </row>
    <row r="26" spans="1:6" s="56" customFormat="1" ht="27.75" customHeight="1">
      <c r="A26" s="567" t="s">
        <v>374</v>
      </c>
      <c r="B26" s="568"/>
      <c r="C26" s="207"/>
      <c r="D26" s="208" t="s">
        <v>366</v>
      </c>
      <c r="E26" s="208">
        <v>39267350</v>
      </c>
      <c r="F26" s="209"/>
    </row>
  </sheetData>
  <mergeCells count="22">
    <mergeCell ref="A8:B8"/>
    <mergeCell ref="A5:B5"/>
    <mergeCell ref="A6:B6"/>
    <mergeCell ref="A7:B7"/>
    <mergeCell ref="A1:F1"/>
    <mergeCell ref="A4:B4"/>
    <mergeCell ref="D4:E4"/>
    <mergeCell ref="A2:E2"/>
    <mergeCell ref="A9:B9"/>
    <mergeCell ref="A10:B10"/>
    <mergeCell ref="A11:B11"/>
    <mergeCell ref="A26:B26"/>
    <mergeCell ref="A23:B23"/>
    <mergeCell ref="A24:B24"/>
    <mergeCell ref="A25:B25"/>
    <mergeCell ref="A15:B15"/>
    <mergeCell ref="A16:B16"/>
    <mergeCell ref="A20:B20"/>
    <mergeCell ref="A21:B21"/>
    <mergeCell ref="A17:B17"/>
    <mergeCell ref="A18:B18"/>
    <mergeCell ref="A19:B19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Footer>&amp;C- 50 -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2:L12"/>
  <sheetViews>
    <sheetView showGridLines="0" workbookViewId="0" topLeftCell="A1">
      <selection activeCell="C34" sqref="C34"/>
    </sheetView>
  </sheetViews>
  <sheetFormatPr defaultColWidth="8.88671875" defaultRowHeight="13.5"/>
  <cols>
    <col min="1" max="11" width="8.88671875" style="1" customWidth="1"/>
    <col min="12" max="12" width="15.3359375" style="1" customWidth="1"/>
    <col min="13" max="16384" width="8.88671875" style="1" customWidth="1"/>
  </cols>
  <sheetData>
    <row r="12" spans="1:12" ht="61.5">
      <c r="A12" s="379" t="s">
        <v>207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</row>
  </sheetData>
  <mergeCells count="1">
    <mergeCell ref="A12:L12"/>
  </mergeCells>
  <printOptions/>
  <pageMargins left="0.7480314960629921" right="0.7480314960629921" top="1.1811023622047245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B35" sqref="B35"/>
    </sheetView>
  </sheetViews>
  <sheetFormatPr defaultColWidth="8.88671875" defaultRowHeight="15" customHeight="1"/>
  <cols>
    <col min="1" max="1" width="7.88671875" style="1" customWidth="1"/>
    <col min="2" max="2" width="11.5546875" style="1" customWidth="1"/>
    <col min="3" max="3" width="32.4453125" style="1" customWidth="1"/>
    <col min="4" max="4" width="15.5546875" style="1" customWidth="1"/>
    <col min="5" max="6" width="14.77734375" style="1" customWidth="1"/>
    <col min="7" max="7" width="15.88671875" style="1" customWidth="1"/>
    <col min="8" max="16384" width="8.88671875" style="1" customWidth="1"/>
  </cols>
  <sheetData>
    <row r="1" spans="1:7" s="56" customFormat="1" ht="20.25">
      <c r="A1" s="391" t="s">
        <v>486</v>
      </c>
      <c r="B1" s="391"/>
      <c r="C1" s="391"/>
      <c r="D1" s="391"/>
      <c r="E1" s="391"/>
      <c r="F1" s="391"/>
      <c r="G1" s="391"/>
    </row>
    <row r="2" spans="1:6" s="56" customFormat="1" ht="15" customHeight="1">
      <c r="A2" s="392" t="s">
        <v>366</v>
      </c>
      <c r="B2" s="392"/>
      <c r="C2" s="392"/>
      <c r="D2" s="392"/>
      <c r="E2" s="392"/>
      <c r="F2" s="392"/>
    </row>
    <row r="3" s="56" customFormat="1" ht="15" customHeight="1">
      <c r="G3" s="19" t="s">
        <v>367</v>
      </c>
    </row>
    <row r="4" spans="1:7" s="56" customFormat="1" ht="15" customHeight="1">
      <c r="A4" s="425" t="s">
        <v>487</v>
      </c>
      <c r="B4" s="500"/>
      <c r="C4" s="377" t="s">
        <v>369</v>
      </c>
      <c r="D4" s="377" t="s">
        <v>488</v>
      </c>
      <c r="E4" s="128" t="s">
        <v>489</v>
      </c>
      <c r="F4" s="128" t="s">
        <v>490</v>
      </c>
      <c r="G4" s="344" t="s">
        <v>371</v>
      </c>
    </row>
    <row r="5" spans="1:7" s="56" customFormat="1" ht="15" customHeight="1">
      <c r="A5" s="200"/>
      <c r="B5" s="501"/>
      <c r="C5" s="406"/>
      <c r="D5" s="406"/>
      <c r="E5" s="215" t="s">
        <v>491</v>
      </c>
      <c r="F5" s="215" t="s">
        <v>492</v>
      </c>
      <c r="G5" s="345"/>
    </row>
    <row r="6" spans="1:7" s="56" customFormat="1" ht="15" customHeight="1">
      <c r="A6" s="423" t="s">
        <v>493</v>
      </c>
      <c r="B6" s="531"/>
      <c r="C6" s="190" t="s">
        <v>494</v>
      </c>
      <c r="D6" s="216" t="s">
        <v>495</v>
      </c>
      <c r="E6" s="156">
        <v>202864305</v>
      </c>
      <c r="F6" s="156">
        <v>28399770</v>
      </c>
      <c r="G6" s="201" t="s">
        <v>496</v>
      </c>
    </row>
    <row r="7" spans="1:7" s="56" customFormat="1" ht="15" customHeight="1">
      <c r="A7" s="423"/>
      <c r="B7" s="531"/>
      <c r="C7" s="190"/>
      <c r="D7" s="217"/>
      <c r="E7" s="156"/>
      <c r="F7" s="156"/>
      <c r="G7" s="201"/>
    </row>
    <row r="8" spans="1:7" s="56" customFormat="1" ht="15" customHeight="1">
      <c r="A8" s="423"/>
      <c r="B8" s="531"/>
      <c r="C8" s="190"/>
      <c r="D8" s="216"/>
      <c r="E8" s="156"/>
      <c r="F8" s="156"/>
      <c r="G8" s="201"/>
    </row>
    <row r="9" spans="1:7" s="56" customFormat="1" ht="15" customHeight="1">
      <c r="A9" s="423"/>
      <c r="B9" s="531"/>
      <c r="C9" s="190"/>
      <c r="D9" s="216"/>
      <c r="E9" s="156"/>
      <c r="F9" s="156"/>
      <c r="G9" s="201"/>
    </row>
    <row r="10" spans="1:7" s="56" customFormat="1" ht="15" customHeight="1">
      <c r="A10" s="423"/>
      <c r="B10" s="531"/>
      <c r="C10" s="190"/>
      <c r="D10" s="216"/>
      <c r="E10" s="156"/>
      <c r="F10" s="156"/>
      <c r="G10" s="201"/>
    </row>
    <row r="11" spans="1:7" s="56" customFormat="1" ht="12.75" customHeight="1">
      <c r="A11" s="423"/>
      <c r="B11" s="531"/>
      <c r="C11" s="190"/>
      <c r="D11" s="217"/>
      <c r="E11" s="156"/>
      <c r="F11" s="156"/>
      <c r="G11" s="201"/>
    </row>
    <row r="12" spans="1:7" s="56" customFormat="1" ht="15" customHeight="1">
      <c r="A12" s="423"/>
      <c r="B12" s="531"/>
      <c r="C12" s="190"/>
      <c r="D12" s="216"/>
      <c r="E12" s="156"/>
      <c r="F12" s="156"/>
      <c r="G12" s="201"/>
    </row>
    <row r="13" spans="1:7" s="56" customFormat="1" ht="15" customHeight="1">
      <c r="A13" s="423"/>
      <c r="B13" s="531"/>
      <c r="C13" s="190"/>
      <c r="D13" s="190"/>
      <c r="E13" s="156"/>
      <c r="F13" s="156"/>
      <c r="G13" s="201"/>
    </row>
    <row r="14" spans="1:7" s="56" customFormat="1" ht="15" customHeight="1">
      <c r="A14" s="423"/>
      <c r="B14" s="531"/>
      <c r="C14" s="190"/>
      <c r="D14" s="190"/>
      <c r="E14" s="156"/>
      <c r="F14" s="156"/>
      <c r="G14" s="201"/>
    </row>
    <row r="15" spans="1:7" s="56" customFormat="1" ht="15" customHeight="1">
      <c r="A15" s="423"/>
      <c r="B15" s="531"/>
      <c r="C15" s="190"/>
      <c r="D15" s="190"/>
      <c r="E15" s="156"/>
      <c r="F15" s="156"/>
      <c r="G15" s="201"/>
    </row>
    <row r="16" spans="1:7" s="56" customFormat="1" ht="15" customHeight="1">
      <c r="A16" s="130"/>
      <c r="B16" s="191"/>
      <c r="C16" s="190"/>
      <c r="D16" s="190"/>
      <c r="E16" s="156"/>
      <c r="F16" s="156"/>
      <c r="G16" s="201"/>
    </row>
    <row r="17" spans="1:7" s="56" customFormat="1" ht="15" customHeight="1">
      <c r="A17" s="423"/>
      <c r="B17" s="531"/>
      <c r="C17" s="190"/>
      <c r="D17" s="190"/>
      <c r="E17" s="156"/>
      <c r="F17" s="156"/>
      <c r="G17" s="201"/>
    </row>
    <row r="18" spans="1:7" s="56" customFormat="1" ht="15" customHeight="1">
      <c r="A18" s="423"/>
      <c r="B18" s="531"/>
      <c r="C18" s="190"/>
      <c r="D18" s="190"/>
      <c r="E18" s="156"/>
      <c r="F18" s="156"/>
      <c r="G18" s="201"/>
    </row>
    <row r="19" spans="1:7" s="56" customFormat="1" ht="15" customHeight="1">
      <c r="A19" s="423"/>
      <c r="B19" s="531"/>
      <c r="C19" s="190"/>
      <c r="D19" s="190"/>
      <c r="E19" s="156"/>
      <c r="F19" s="156"/>
      <c r="G19" s="201"/>
    </row>
    <row r="20" spans="1:7" s="56" customFormat="1" ht="15" customHeight="1">
      <c r="A20" s="423"/>
      <c r="B20" s="531"/>
      <c r="C20" s="190"/>
      <c r="D20" s="190"/>
      <c r="E20" s="156"/>
      <c r="F20" s="156"/>
      <c r="G20" s="201"/>
    </row>
    <row r="21" spans="1:7" s="56" customFormat="1" ht="15" customHeight="1">
      <c r="A21" s="423"/>
      <c r="B21" s="531"/>
      <c r="C21" s="190"/>
      <c r="D21" s="190"/>
      <c r="E21" s="156"/>
      <c r="F21" s="156"/>
      <c r="G21" s="201"/>
    </row>
    <row r="22" spans="1:7" s="56" customFormat="1" ht="15" customHeight="1">
      <c r="A22" s="423"/>
      <c r="B22" s="531"/>
      <c r="C22" s="190"/>
      <c r="D22" s="190"/>
      <c r="E22" s="156"/>
      <c r="F22" s="156"/>
      <c r="G22" s="201"/>
    </row>
    <row r="23" spans="1:7" s="56" customFormat="1" ht="15" customHeight="1">
      <c r="A23" s="423"/>
      <c r="B23" s="531"/>
      <c r="C23" s="190"/>
      <c r="D23" s="190"/>
      <c r="E23" s="156"/>
      <c r="F23" s="156"/>
      <c r="G23" s="201"/>
    </row>
    <row r="24" spans="1:7" s="56" customFormat="1" ht="15" customHeight="1">
      <c r="A24" s="423"/>
      <c r="B24" s="531"/>
      <c r="C24" s="190"/>
      <c r="D24" s="190"/>
      <c r="E24" s="156"/>
      <c r="F24" s="156"/>
      <c r="G24" s="201"/>
    </row>
    <row r="25" spans="1:7" s="56" customFormat="1" ht="15" customHeight="1">
      <c r="A25" s="423"/>
      <c r="B25" s="531"/>
      <c r="C25" s="190"/>
      <c r="D25" s="190"/>
      <c r="E25" s="156"/>
      <c r="F25" s="156"/>
      <c r="G25" s="201"/>
    </row>
    <row r="26" spans="1:7" s="56" customFormat="1" ht="15" customHeight="1">
      <c r="A26" s="423"/>
      <c r="B26" s="531"/>
      <c r="C26" s="190"/>
      <c r="D26" s="190"/>
      <c r="E26" s="156"/>
      <c r="F26" s="156"/>
      <c r="G26" s="201"/>
    </row>
    <row r="27" spans="1:7" s="56" customFormat="1" ht="15" customHeight="1">
      <c r="A27" s="423"/>
      <c r="B27" s="531"/>
      <c r="C27" s="206"/>
      <c r="D27" s="206"/>
      <c r="E27" s="168"/>
      <c r="F27" s="168"/>
      <c r="G27" s="202"/>
    </row>
    <row r="28" spans="1:7" s="56" customFormat="1" ht="15" customHeight="1">
      <c r="A28" s="567" t="s">
        <v>374</v>
      </c>
      <c r="B28" s="568"/>
      <c r="C28" s="207"/>
      <c r="D28" s="218" t="s">
        <v>366</v>
      </c>
      <c r="E28" s="208">
        <f>E6</f>
        <v>202864305</v>
      </c>
      <c r="F28" s="208">
        <f>F6</f>
        <v>28399770</v>
      </c>
      <c r="G28" s="209"/>
    </row>
  </sheetData>
  <mergeCells count="28">
    <mergeCell ref="A26:B26"/>
    <mergeCell ref="A27:B27"/>
    <mergeCell ref="A21:B21"/>
    <mergeCell ref="A22:B22"/>
    <mergeCell ref="A23:B23"/>
    <mergeCell ref="A24:B24"/>
    <mergeCell ref="A12:B12"/>
    <mergeCell ref="A13:B13"/>
    <mergeCell ref="A14:B14"/>
    <mergeCell ref="A28:B28"/>
    <mergeCell ref="A15:B15"/>
    <mergeCell ref="A17:B17"/>
    <mergeCell ref="A18:B18"/>
    <mergeCell ref="A19:B19"/>
    <mergeCell ref="A20:B20"/>
    <mergeCell ref="A25:B25"/>
    <mergeCell ref="A1:G1"/>
    <mergeCell ref="A2:F2"/>
    <mergeCell ref="A6:B6"/>
    <mergeCell ref="A7:B7"/>
    <mergeCell ref="A4:B5"/>
    <mergeCell ref="C4:C5"/>
    <mergeCell ref="D4:D5"/>
    <mergeCell ref="G4:G5"/>
    <mergeCell ref="A8:B8"/>
    <mergeCell ref="A9:B9"/>
    <mergeCell ref="A10:B10"/>
    <mergeCell ref="A11:B11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Footer>&amp;C- 51 -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B35" sqref="B35"/>
    </sheetView>
  </sheetViews>
  <sheetFormatPr defaultColWidth="8.88671875" defaultRowHeight="15" customHeight="1"/>
  <cols>
    <col min="1" max="1" width="7.88671875" style="1" customWidth="1"/>
    <col min="2" max="2" width="11.5546875" style="1" customWidth="1"/>
    <col min="3" max="3" width="22.99609375" style="1" customWidth="1"/>
    <col min="4" max="4" width="14.77734375" style="1" customWidth="1"/>
    <col min="5" max="5" width="13.88671875" style="1" customWidth="1"/>
    <col min="6" max="6" width="12.88671875" style="1" customWidth="1"/>
    <col min="7" max="7" width="14.88671875" style="1" customWidth="1"/>
    <col min="8" max="8" width="14.6640625" style="1" customWidth="1"/>
    <col min="9" max="16384" width="8.88671875" style="1" customWidth="1"/>
  </cols>
  <sheetData>
    <row r="1" spans="1:8" s="56" customFormat="1" ht="20.25">
      <c r="A1" s="391" t="s">
        <v>497</v>
      </c>
      <c r="B1" s="391"/>
      <c r="C1" s="391"/>
      <c r="D1" s="391"/>
      <c r="E1" s="391"/>
      <c r="F1" s="391"/>
      <c r="G1" s="391"/>
      <c r="H1" s="391"/>
    </row>
    <row r="2" spans="1:6" s="56" customFormat="1" ht="15" customHeight="1">
      <c r="A2" s="392" t="s">
        <v>366</v>
      </c>
      <c r="B2" s="392"/>
      <c r="C2" s="392"/>
      <c r="D2" s="392"/>
      <c r="E2" s="392"/>
      <c r="F2" s="392"/>
    </row>
    <row r="3" s="56" customFormat="1" ht="15" customHeight="1">
      <c r="H3" s="19" t="s">
        <v>367</v>
      </c>
    </row>
    <row r="4" spans="1:8" s="56" customFormat="1" ht="15" customHeight="1">
      <c r="A4" s="564" t="s">
        <v>368</v>
      </c>
      <c r="B4" s="565"/>
      <c r="C4" s="565" t="s">
        <v>369</v>
      </c>
      <c r="D4" s="565" t="s">
        <v>498</v>
      </c>
      <c r="E4" s="565" t="s">
        <v>499</v>
      </c>
      <c r="F4" s="565"/>
      <c r="G4" s="565" t="s">
        <v>500</v>
      </c>
      <c r="H4" s="571" t="s">
        <v>371</v>
      </c>
    </row>
    <row r="5" spans="1:8" s="56" customFormat="1" ht="15" customHeight="1">
      <c r="A5" s="520"/>
      <c r="B5" s="521"/>
      <c r="C5" s="521"/>
      <c r="D5" s="521"/>
      <c r="E5" s="155" t="s">
        <v>501</v>
      </c>
      <c r="F5" s="155" t="s">
        <v>502</v>
      </c>
      <c r="G5" s="521"/>
      <c r="H5" s="572"/>
    </row>
    <row r="6" spans="1:8" s="56" customFormat="1" ht="15" customHeight="1">
      <c r="A6" s="219" t="s">
        <v>503</v>
      </c>
      <c r="B6" s="164"/>
      <c r="C6" s="190"/>
      <c r="D6" s="205">
        <v>143395562075</v>
      </c>
      <c r="E6" s="205">
        <v>33367096909</v>
      </c>
      <c r="F6" s="205">
        <v>106427550</v>
      </c>
      <c r="G6" s="205">
        <v>176656231434</v>
      </c>
      <c r="H6" s="201"/>
    </row>
    <row r="7" spans="1:8" s="56" customFormat="1" ht="15" customHeight="1">
      <c r="A7" s="219"/>
      <c r="B7" s="164" t="s">
        <v>504</v>
      </c>
      <c r="C7" s="190" t="s">
        <v>505</v>
      </c>
      <c r="D7" s="156">
        <v>101677931155</v>
      </c>
      <c r="E7" s="156">
        <v>33260669359</v>
      </c>
      <c r="F7" s="156">
        <v>106427550</v>
      </c>
      <c r="G7" s="156">
        <v>134832172964</v>
      </c>
      <c r="H7" s="201"/>
    </row>
    <row r="8" spans="1:8" s="56" customFormat="1" ht="15" customHeight="1">
      <c r="A8" s="219"/>
      <c r="B8" s="164" t="s">
        <v>506</v>
      </c>
      <c r="C8" s="190" t="s">
        <v>507</v>
      </c>
      <c r="D8" s="156">
        <v>41717630920</v>
      </c>
      <c r="E8" s="156">
        <v>106427550</v>
      </c>
      <c r="F8" s="156"/>
      <c r="G8" s="156">
        <f>D8+E8</f>
        <v>41824058470</v>
      </c>
      <c r="H8" s="201"/>
    </row>
    <row r="9" spans="1:8" s="56" customFormat="1" ht="15" customHeight="1">
      <c r="A9" s="219" t="s">
        <v>508</v>
      </c>
      <c r="B9" s="164"/>
      <c r="C9" s="190"/>
      <c r="D9" s="205">
        <v>4017450000</v>
      </c>
      <c r="E9" s="205">
        <v>200000000</v>
      </c>
      <c r="F9" s="205"/>
      <c r="G9" s="205">
        <v>4217450000</v>
      </c>
      <c r="H9" s="201"/>
    </row>
    <row r="10" spans="1:8" s="56" customFormat="1" ht="15" customHeight="1">
      <c r="A10" s="219"/>
      <c r="B10" s="164" t="s">
        <v>509</v>
      </c>
      <c r="C10" s="190" t="s">
        <v>510</v>
      </c>
      <c r="D10" s="156">
        <v>2416500000</v>
      </c>
      <c r="E10" s="156">
        <v>200000000</v>
      </c>
      <c r="F10" s="156"/>
      <c r="G10" s="156">
        <f>D10+E10</f>
        <v>2616500000</v>
      </c>
      <c r="H10" s="201"/>
    </row>
    <row r="11" spans="1:8" s="56" customFormat="1" ht="18" customHeight="1">
      <c r="A11" s="219"/>
      <c r="B11" s="164" t="s">
        <v>511</v>
      </c>
      <c r="C11" s="190" t="s">
        <v>512</v>
      </c>
      <c r="D11" s="156">
        <v>1600950000</v>
      </c>
      <c r="E11" s="156">
        <v>0</v>
      </c>
      <c r="F11" s="156"/>
      <c r="G11" s="156">
        <v>1600950000</v>
      </c>
      <c r="H11" s="201"/>
    </row>
    <row r="12" spans="1:8" s="56" customFormat="1" ht="15" customHeight="1">
      <c r="A12" s="219" t="s">
        <v>513</v>
      </c>
      <c r="B12" s="164"/>
      <c r="C12" s="190"/>
      <c r="D12" s="214">
        <v>-2366389828</v>
      </c>
      <c r="E12" s="214">
        <v>-632755134</v>
      </c>
      <c r="F12" s="156"/>
      <c r="G12" s="214">
        <v>-2999144962</v>
      </c>
      <c r="H12" s="212"/>
    </row>
    <row r="13" spans="1:8" s="56" customFormat="1" ht="15" customHeight="1">
      <c r="A13" s="219"/>
      <c r="B13" s="164" t="s">
        <v>320</v>
      </c>
      <c r="C13" s="190" t="s">
        <v>514</v>
      </c>
      <c r="D13" s="156">
        <v>500000000</v>
      </c>
      <c r="E13" s="156">
        <v>500000000</v>
      </c>
      <c r="F13" s="156"/>
      <c r="G13" s="156">
        <f>D13+E13-F13</f>
        <v>1000000000</v>
      </c>
      <c r="H13" s="201"/>
    </row>
    <row r="14" spans="1:8" s="56" customFormat="1" ht="15" customHeight="1">
      <c r="A14" s="219"/>
      <c r="B14" s="164" t="s">
        <v>515</v>
      </c>
      <c r="C14" s="190" t="s">
        <v>516</v>
      </c>
      <c r="D14" s="220">
        <v>1866389828</v>
      </c>
      <c r="E14" s="156">
        <v>132755134</v>
      </c>
      <c r="F14" s="156"/>
      <c r="G14" s="220">
        <f>D14+E14</f>
        <v>1999144962</v>
      </c>
      <c r="H14" s="221"/>
    </row>
    <row r="15" spans="1:8" s="56" customFormat="1" ht="15" customHeight="1">
      <c r="A15" s="219" t="s">
        <v>517</v>
      </c>
      <c r="B15" s="164"/>
      <c r="C15" s="190"/>
      <c r="D15" s="214">
        <v>-1473800</v>
      </c>
      <c r="E15" s="156">
        <v>0</v>
      </c>
      <c r="F15" s="214">
        <v>-242000</v>
      </c>
      <c r="G15" s="214">
        <v>-1231800</v>
      </c>
      <c r="H15" s="212"/>
    </row>
    <row r="16" spans="1:8" s="56" customFormat="1" ht="15" customHeight="1">
      <c r="A16" s="219"/>
      <c r="B16" s="164" t="s">
        <v>517</v>
      </c>
      <c r="C16" s="190" t="s">
        <v>518</v>
      </c>
      <c r="D16" s="156">
        <v>1473800</v>
      </c>
      <c r="E16" s="156">
        <v>0</v>
      </c>
      <c r="F16" s="156">
        <v>242000</v>
      </c>
      <c r="G16" s="156">
        <f>D16+E16-F16</f>
        <v>1231800</v>
      </c>
      <c r="H16" s="201"/>
    </row>
    <row r="17" spans="1:8" s="56" customFormat="1" ht="15" customHeight="1">
      <c r="A17" s="219"/>
      <c r="B17" s="164"/>
      <c r="C17" s="190"/>
      <c r="D17" s="156"/>
      <c r="E17" s="156"/>
      <c r="F17" s="156"/>
      <c r="G17" s="156"/>
      <c r="H17" s="201"/>
    </row>
    <row r="18" spans="1:8" s="56" customFormat="1" ht="15" customHeight="1">
      <c r="A18" s="219"/>
      <c r="B18" s="164"/>
      <c r="C18" s="190"/>
      <c r="D18" s="156"/>
      <c r="E18" s="156"/>
      <c r="F18" s="156"/>
      <c r="G18" s="156"/>
      <c r="H18" s="201"/>
    </row>
    <row r="19" spans="1:8" s="56" customFormat="1" ht="15" customHeight="1">
      <c r="A19" s="219"/>
      <c r="B19" s="164"/>
      <c r="C19" s="190"/>
      <c r="D19" s="156"/>
      <c r="E19" s="156"/>
      <c r="F19" s="156"/>
      <c r="G19" s="156"/>
      <c r="H19" s="201"/>
    </row>
    <row r="20" spans="1:8" s="56" customFormat="1" ht="15" customHeight="1">
      <c r="A20" s="219"/>
      <c r="B20" s="164"/>
      <c r="C20" s="190"/>
      <c r="D20" s="156"/>
      <c r="E20" s="156"/>
      <c r="F20" s="156"/>
      <c r="G20" s="156"/>
      <c r="H20" s="201"/>
    </row>
    <row r="21" spans="1:8" s="56" customFormat="1" ht="15" customHeight="1">
      <c r="A21" s="219"/>
      <c r="B21" s="164"/>
      <c r="C21" s="190"/>
      <c r="D21" s="156"/>
      <c r="E21" s="156"/>
      <c r="F21" s="156"/>
      <c r="G21" s="156"/>
      <c r="H21" s="201"/>
    </row>
    <row r="22" spans="1:8" s="56" customFormat="1" ht="15" customHeight="1">
      <c r="A22" s="219"/>
      <c r="B22" s="164"/>
      <c r="C22" s="190"/>
      <c r="D22" s="156"/>
      <c r="E22" s="156"/>
      <c r="F22" s="156"/>
      <c r="G22" s="156"/>
      <c r="H22" s="201"/>
    </row>
    <row r="23" spans="1:8" s="56" customFormat="1" ht="15" customHeight="1">
      <c r="A23" s="219"/>
      <c r="B23" s="164"/>
      <c r="C23" s="190"/>
      <c r="D23" s="156"/>
      <c r="E23" s="156"/>
      <c r="F23" s="156"/>
      <c r="G23" s="156"/>
      <c r="H23" s="201"/>
    </row>
    <row r="24" spans="1:8" s="56" customFormat="1" ht="15" customHeight="1">
      <c r="A24" s="219"/>
      <c r="B24" s="164"/>
      <c r="C24" s="190"/>
      <c r="D24" s="156"/>
      <c r="E24" s="156"/>
      <c r="F24" s="156"/>
      <c r="G24" s="156"/>
      <c r="H24" s="201"/>
    </row>
    <row r="25" spans="1:8" s="56" customFormat="1" ht="15" customHeight="1">
      <c r="A25" s="219"/>
      <c r="B25" s="164"/>
      <c r="C25" s="190"/>
      <c r="D25" s="156"/>
      <c r="E25" s="156"/>
      <c r="F25" s="156"/>
      <c r="G25" s="156"/>
      <c r="H25" s="201"/>
    </row>
    <row r="26" spans="1:8" s="56" customFormat="1" ht="15" customHeight="1">
      <c r="A26" s="219"/>
      <c r="B26" s="164"/>
      <c r="C26" s="190"/>
      <c r="D26" s="156"/>
      <c r="E26" s="156"/>
      <c r="F26" s="156"/>
      <c r="G26" s="156"/>
      <c r="H26" s="201"/>
    </row>
    <row r="27" spans="1:8" s="56" customFormat="1" ht="15" customHeight="1">
      <c r="A27" s="88"/>
      <c r="B27" s="165"/>
      <c r="C27" s="206"/>
      <c r="D27" s="168"/>
      <c r="E27" s="168"/>
      <c r="F27" s="168"/>
      <c r="G27" s="168"/>
      <c r="H27" s="202"/>
    </row>
    <row r="28" spans="1:8" s="56" customFormat="1" ht="20.25" customHeight="1">
      <c r="A28" s="567" t="s">
        <v>519</v>
      </c>
      <c r="B28" s="568"/>
      <c r="C28" s="207"/>
      <c r="D28" s="208">
        <v>149780875703</v>
      </c>
      <c r="E28" s="208">
        <v>34199852043</v>
      </c>
      <c r="F28" s="208">
        <v>106669550</v>
      </c>
      <c r="G28" s="208">
        <v>183874058196</v>
      </c>
      <c r="H28" s="209"/>
    </row>
  </sheetData>
  <mergeCells count="9">
    <mergeCell ref="A28:B28"/>
    <mergeCell ref="A1:H1"/>
    <mergeCell ref="A4:B5"/>
    <mergeCell ref="E4:F4"/>
    <mergeCell ref="H4:H5"/>
    <mergeCell ref="D4:D5"/>
    <mergeCell ref="C4:C5"/>
    <mergeCell ref="G4:G5"/>
    <mergeCell ref="A2:F2"/>
  </mergeCells>
  <printOptions/>
  <pageMargins left="0.7480314960629921" right="0.57" top="0.984251968503937" bottom="0.7874015748031497" header="0.5118110236220472" footer="0.5118110236220472"/>
  <pageSetup horizontalDpi="300" verticalDpi="300" orientation="landscape" paperSize="9" r:id="rId1"/>
  <headerFooter alignWithMargins="0">
    <oddFooter>&amp;C- 52 -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selection activeCell="B35" sqref="B35"/>
    </sheetView>
  </sheetViews>
  <sheetFormatPr defaultColWidth="8.88671875" defaultRowHeight="15" customHeight="1"/>
  <cols>
    <col min="1" max="1" width="8.21484375" style="1" customWidth="1"/>
    <col min="2" max="2" width="16.99609375" style="1" customWidth="1"/>
    <col min="3" max="3" width="18.4453125" style="1" customWidth="1"/>
    <col min="4" max="4" width="8.5546875" style="8" customWidth="1"/>
    <col min="5" max="5" width="9.10546875" style="8" customWidth="1"/>
    <col min="6" max="6" width="11.77734375" style="8" customWidth="1"/>
    <col min="7" max="7" width="10.77734375" style="8" customWidth="1"/>
    <col min="8" max="8" width="11.77734375" style="8" customWidth="1"/>
    <col min="9" max="9" width="15.3359375" style="1" customWidth="1"/>
    <col min="10" max="16384" width="8.88671875" style="1" customWidth="1"/>
  </cols>
  <sheetData>
    <row r="1" spans="1:9" s="56" customFormat="1" ht="20.25">
      <c r="A1" s="391" t="s">
        <v>520</v>
      </c>
      <c r="B1" s="391"/>
      <c r="C1" s="391"/>
      <c r="D1" s="391"/>
      <c r="E1" s="391"/>
      <c r="F1" s="391"/>
      <c r="G1" s="391"/>
      <c r="H1" s="391"/>
      <c r="I1" s="391"/>
    </row>
    <row r="2" spans="1:6" s="56" customFormat="1" ht="15" customHeight="1">
      <c r="A2" s="575" t="s">
        <v>366</v>
      </c>
      <c r="B2" s="575"/>
      <c r="C2" s="575"/>
      <c r="D2" s="575"/>
      <c r="E2" s="575"/>
      <c r="F2" s="575"/>
    </row>
    <row r="3" spans="4:9" s="56" customFormat="1" ht="15" customHeight="1">
      <c r="D3" s="79"/>
      <c r="E3" s="79"/>
      <c r="F3" s="79"/>
      <c r="G3" s="79"/>
      <c r="H3" s="574" t="s">
        <v>367</v>
      </c>
      <c r="I3" s="574"/>
    </row>
    <row r="4" spans="1:9" s="56" customFormat="1" ht="29.25" customHeight="1">
      <c r="A4" s="576" t="s">
        <v>368</v>
      </c>
      <c r="B4" s="377" t="s">
        <v>521</v>
      </c>
      <c r="C4" s="377" t="s">
        <v>522</v>
      </c>
      <c r="D4" s="512" t="s">
        <v>523</v>
      </c>
      <c r="E4" s="512" t="s">
        <v>524</v>
      </c>
      <c r="F4" s="512" t="s">
        <v>525</v>
      </c>
      <c r="G4" s="512" t="s">
        <v>526</v>
      </c>
      <c r="H4" s="512" t="s">
        <v>527</v>
      </c>
      <c r="I4" s="344" t="s">
        <v>528</v>
      </c>
    </row>
    <row r="5" spans="1:9" s="56" customFormat="1" ht="29.25" customHeight="1">
      <c r="A5" s="577"/>
      <c r="B5" s="362"/>
      <c r="C5" s="362"/>
      <c r="D5" s="513"/>
      <c r="E5" s="513"/>
      <c r="F5" s="513"/>
      <c r="G5" s="513"/>
      <c r="H5" s="513"/>
      <c r="I5" s="511"/>
    </row>
    <row r="6" spans="1:9" s="56" customFormat="1" ht="29.25" customHeight="1">
      <c r="A6" s="36"/>
      <c r="B6" s="52" t="s">
        <v>529</v>
      </c>
      <c r="C6" s="52" t="s">
        <v>530</v>
      </c>
      <c r="D6" s="150">
        <v>5000</v>
      </c>
      <c r="E6" s="150">
        <v>439300</v>
      </c>
      <c r="F6" s="150">
        <v>2196500000</v>
      </c>
      <c r="G6" s="150"/>
      <c r="H6" s="222"/>
      <c r="I6" s="212"/>
    </row>
    <row r="7" spans="1:9" s="56" customFormat="1" ht="29.25" customHeight="1">
      <c r="A7" s="36"/>
      <c r="B7" s="52" t="s">
        <v>531</v>
      </c>
      <c r="C7" s="52" t="s">
        <v>530</v>
      </c>
      <c r="D7" s="150">
        <v>10000</v>
      </c>
      <c r="E7" s="150">
        <v>10000</v>
      </c>
      <c r="F7" s="150">
        <v>100000000</v>
      </c>
      <c r="G7" s="150"/>
      <c r="H7" s="222"/>
      <c r="I7" s="212"/>
    </row>
    <row r="8" spans="1:9" s="56" customFormat="1" ht="29.25" customHeight="1">
      <c r="A8" s="36"/>
      <c r="B8" s="52" t="s">
        <v>532</v>
      </c>
      <c r="C8" s="52" t="s">
        <v>530</v>
      </c>
      <c r="D8" s="150">
        <v>5000</v>
      </c>
      <c r="E8" s="150">
        <v>60000</v>
      </c>
      <c r="F8" s="150">
        <v>320000000</v>
      </c>
      <c r="G8" s="150"/>
      <c r="H8" s="222"/>
      <c r="I8" s="212"/>
    </row>
    <row r="9" spans="1:9" s="56" customFormat="1" ht="29.25" customHeight="1">
      <c r="A9" s="36"/>
      <c r="B9" s="52"/>
      <c r="C9" s="52"/>
      <c r="D9" s="150"/>
      <c r="E9" s="150"/>
      <c r="F9" s="150"/>
      <c r="G9" s="150"/>
      <c r="H9" s="222"/>
      <c r="I9" s="212"/>
    </row>
    <row r="10" spans="1:9" s="56" customFormat="1" ht="29.25" customHeight="1">
      <c r="A10" s="36"/>
      <c r="B10" s="52"/>
      <c r="C10" s="52"/>
      <c r="D10" s="150"/>
      <c r="E10" s="150"/>
      <c r="F10" s="150"/>
      <c r="G10" s="150"/>
      <c r="H10" s="222"/>
      <c r="I10" s="212"/>
    </row>
    <row r="11" spans="1:9" s="56" customFormat="1" ht="40.5" customHeight="1">
      <c r="A11" s="223"/>
      <c r="B11" s="573" t="s">
        <v>533</v>
      </c>
      <c r="C11" s="376"/>
      <c r="D11" s="195"/>
      <c r="E11" s="195"/>
      <c r="F11" s="195">
        <f>SUM(F6:F10)</f>
        <v>2616500000</v>
      </c>
      <c r="G11" s="195"/>
      <c r="H11" s="195"/>
      <c r="I11" s="224"/>
    </row>
  </sheetData>
  <mergeCells count="13">
    <mergeCell ref="A1:I1"/>
    <mergeCell ref="F4:F5"/>
    <mergeCell ref="G4:G5"/>
    <mergeCell ref="H4:H5"/>
    <mergeCell ref="I4:I5"/>
    <mergeCell ref="B4:B5"/>
    <mergeCell ref="A2:F2"/>
    <mergeCell ref="A4:A5"/>
    <mergeCell ref="C4:C5"/>
    <mergeCell ref="B11:C11"/>
    <mergeCell ref="D4:D5"/>
    <mergeCell ref="H3:I3"/>
    <mergeCell ref="E4:E5"/>
  </mergeCells>
  <printOptions/>
  <pageMargins left="0.76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Footer>&amp;C- 53 -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B3">
      <selection activeCell="B35" sqref="B35"/>
    </sheetView>
  </sheetViews>
  <sheetFormatPr defaultColWidth="8.88671875" defaultRowHeight="15" customHeight="1"/>
  <cols>
    <col min="1" max="2" width="10.77734375" style="8" customWidth="1"/>
    <col min="3" max="3" width="9.77734375" style="8" customWidth="1"/>
    <col min="4" max="6" width="13.77734375" style="8" customWidth="1"/>
    <col min="7" max="8" width="13.77734375" style="1" customWidth="1"/>
    <col min="9" max="9" width="12.88671875" style="1" customWidth="1"/>
    <col min="10" max="16384" width="8.88671875" style="1" customWidth="1"/>
  </cols>
  <sheetData>
    <row r="1" spans="1:9" ht="20.25">
      <c r="A1" s="507" t="s">
        <v>534</v>
      </c>
      <c r="B1" s="507"/>
      <c r="C1" s="507"/>
      <c r="D1" s="507"/>
      <c r="E1" s="507"/>
      <c r="F1" s="507"/>
      <c r="G1" s="507"/>
      <c r="H1" s="507"/>
      <c r="I1" s="507"/>
    </row>
    <row r="2" ht="12.75" customHeight="1"/>
    <row r="3" ht="21.75" customHeight="1">
      <c r="I3" s="135" t="s">
        <v>367</v>
      </c>
    </row>
    <row r="4" spans="1:9" ht="21" customHeight="1">
      <c r="A4" s="598" t="s">
        <v>535</v>
      </c>
      <c r="B4" s="566"/>
      <c r="C4" s="601" t="s">
        <v>536</v>
      </c>
      <c r="D4" s="566" t="s">
        <v>498</v>
      </c>
      <c r="E4" s="566" t="s">
        <v>537</v>
      </c>
      <c r="F4" s="566"/>
      <c r="G4" s="566"/>
      <c r="H4" s="565" t="s">
        <v>500</v>
      </c>
      <c r="I4" s="603" t="s">
        <v>371</v>
      </c>
    </row>
    <row r="5" spans="1:9" ht="21.75" customHeight="1">
      <c r="A5" s="599"/>
      <c r="B5" s="600"/>
      <c r="C5" s="602"/>
      <c r="D5" s="600"/>
      <c r="E5" s="225" t="s">
        <v>501</v>
      </c>
      <c r="F5" s="225" t="s">
        <v>502</v>
      </c>
      <c r="G5" s="194" t="s">
        <v>538</v>
      </c>
      <c r="H5" s="523"/>
      <c r="I5" s="604"/>
    </row>
    <row r="6" spans="1:9" ht="19.5" customHeight="1">
      <c r="A6" s="580" t="s">
        <v>539</v>
      </c>
      <c r="B6" s="597" t="s">
        <v>540</v>
      </c>
      <c r="C6" s="590" t="s">
        <v>541</v>
      </c>
      <c r="D6" s="582">
        <v>2067653450</v>
      </c>
      <c r="E6" s="582"/>
      <c r="F6" s="582">
        <v>411652</v>
      </c>
      <c r="G6" s="230"/>
      <c r="H6" s="582">
        <v>2067241798</v>
      </c>
      <c r="I6" s="231"/>
    </row>
    <row r="7" spans="1:9" ht="19.5" customHeight="1">
      <c r="A7" s="581"/>
      <c r="B7" s="594"/>
      <c r="C7" s="596"/>
      <c r="D7" s="536"/>
      <c r="E7" s="536"/>
      <c r="F7" s="536"/>
      <c r="G7" s="232"/>
      <c r="H7" s="536"/>
      <c r="I7" s="233"/>
    </row>
    <row r="8" spans="1:9" ht="19.5" customHeight="1">
      <c r="A8" s="581"/>
      <c r="B8" s="593" t="s">
        <v>542</v>
      </c>
      <c r="C8" s="595" t="s">
        <v>543</v>
      </c>
      <c r="D8" s="537">
        <v>3852474025</v>
      </c>
      <c r="E8" s="537"/>
      <c r="F8" s="537"/>
      <c r="G8" s="236"/>
      <c r="H8" s="537">
        <v>3852474025</v>
      </c>
      <c r="I8" s="237"/>
    </row>
    <row r="9" spans="1:9" ht="19.5" customHeight="1">
      <c r="A9" s="581"/>
      <c r="B9" s="594"/>
      <c r="C9" s="596"/>
      <c r="D9" s="536"/>
      <c r="E9" s="536"/>
      <c r="F9" s="536"/>
      <c r="G9" s="232"/>
      <c r="H9" s="536"/>
      <c r="I9" s="233"/>
    </row>
    <row r="10" spans="1:9" ht="38.25" customHeight="1">
      <c r="A10" s="581"/>
      <c r="B10" s="593" t="s">
        <v>544</v>
      </c>
      <c r="C10" s="595" t="s">
        <v>543</v>
      </c>
      <c r="D10" s="193">
        <v>20763782</v>
      </c>
      <c r="E10" s="537">
        <v>293273</v>
      </c>
      <c r="F10" s="537"/>
      <c r="G10" s="236"/>
      <c r="H10" s="537">
        <f>D10+E10</f>
        <v>21057055</v>
      </c>
      <c r="I10" s="237"/>
    </row>
    <row r="11" spans="1:9" ht="40.5" customHeight="1">
      <c r="A11" s="581"/>
      <c r="B11" s="234" t="s">
        <v>544</v>
      </c>
      <c r="C11" s="235" t="s">
        <v>545</v>
      </c>
      <c r="D11" s="193">
        <v>20335260</v>
      </c>
      <c r="E11" s="193">
        <v>5543630</v>
      </c>
      <c r="F11" s="193">
        <v>4327800</v>
      </c>
      <c r="G11" s="193"/>
      <c r="H11" s="193">
        <v>21551090</v>
      </c>
      <c r="I11" s="237"/>
    </row>
    <row r="12" spans="1:9" ht="19.5" customHeight="1">
      <c r="A12" s="581"/>
      <c r="B12" s="593" t="s">
        <v>546</v>
      </c>
      <c r="C12" s="595" t="s">
        <v>545</v>
      </c>
      <c r="D12" s="537">
        <v>39308137</v>
      </c>
      <c r="E12" s="537">
        <v>0</v>
      </c>
      <c r="F12" s="537"/>
      <c r="G12" s="537"/>
      <c r="H12" s="537">
        <v>39308137</v>
      </c>
      <c r="I12" s="237"/>
    </row>
    <row r="13" spans="1:9" ht="19.5" customHeight="1">
      <c r="A13" s="581"/>
      <c r="B13" s="594"/>
      <c r="C13" s="596"/>
      <c r="D13" s="536"/>
      <c r="E13" s="536"/>
      <c r="F13" s="536"/>
      <c r="G13" s="536"/>
      <c r="H13" s="536"/>
      <c r="I13" s="233"/>
    </row>
    <row r="14" spans="1:9" ht="19.5" customHeight="1">
      <c r="A14" s="238"/>
      <c r="B14" s="593" t="s">
        <v>547</v>
      </c>
      <c r="C14" s="595" t="s">
        <v>545</v>
      </c>
      <c r="D14" s="537">
        <v>0</v>
      </c>
      <c r="E14" s="537">
        <v>14843706</v>
      </c>
      <c r="F14" s="537">
        <v>14843706</v>
      </c>
      <c r="G14" s="537"/>
      <c r="H14" s="537">
        <v>0</v>
      </c>
      <c r="I14" s="237"/>
    </row>
    <row r="15" spans="1:9" ht="19.5" customHeight="1">
      <c r="A15" s="238"/>
      <c r="B15" s="597"/>
      <c r="C15" s="590"/>
      <c r="D15" s="582"/>
      <c r="E15" s="582"/>
      <c r="F15" s="582"/>
      <c r="G15" s="582"/>
      <c r="H15" s="582"/>
      <c r="I15" s="231"/>
    </row>
    <row r="16" spans="1:9" ht="19.5" customHeight="1">
      <c r="A16" s="238"/>
      <c r="B16" s="591" t="s">
        <v>548</v>
      </c>
      <c r="C16" s="589" t="s">
        <v>549</v>
      </c>
      <c r="D16" s="583">
        <v>981210384</v>
      </c>
      <c r="E16" s="583">
        <v>105699039</v>
      </c>
      <c r="F16" s="583">
        <v>5185939</v>
      </c>
      <c r="G16" s="236"/>
      <c r="H16" s="583">
        <v>1081723484</v>
      </c>
      <c r="I16" s="237"/>
    </row>
    <row r="17" spans="1:9" ht="19.5" customHeight="1">
      <c r="A17" s="238"/>
      <c r="B17" s="592"/>
      <c r="C17" s="590"/>
      <c r="D17" s="584"/>
      <c r="E17" s="584"/>
      <c r="F17" s="584"/>
      <c r="G17" s="230"/>
      <c r="H17" s="584"/>
      <c r="I17" s="231"/>
    </row>
    <row r="18" spans="1:9" ht="12.75" customHeight="1">
      <c r="A18" s="585" t="s">
        <v>519</v>
      </c>
      <c r="B18" s="586"/>
      <c r="C18" s="512"/>
      <c r="D18" s="578">
        <v>5019324270</v>
      </c>
      <c r="E18" s="583">
        <v>85018430</v>
      </c>
      <c r="F18" s="578">
        <v>14397219</v>
      </c>
      <c r="G18" s="578">
        <v>0</v>
      </c>
      <c r="H18" s="578">
        <v>4919908621</v>
      </c>
      <c r="I18" s="239"/>
    </row>
    <row r="19" spans="1:9" ht="23.25" customHeight="1">
      <c r="A19" s="587"/>
      <c r="B19" s="588"/>
      <c r="C19" s="513"/>
      <c r="D19" s="579"/>
      <c r="E19" s="584"/>
      <c r="F19" s="579"/>
      <c r="G19" s="579"/>
      <c r="H19" s="579"/>
      <c r="I19" s="180"/>
    </row>
    <row r="20" ht="15" customHeight="1">
      <c r="F20" s="1"/>
    </row>
    <row r="21" ht="15" customHeight="1">
      <c r="F21" s="1"/>
    </row>
  </sheetData>
  <mergeCells count="47">
    <mergeCell ref="H14:H15"/>
    <mergeCell ref="D16:D17"/>
    <mergeCell ref="D6:D7"/>
    <mergeCell ref="G14:G15"/>
    <mergeCell ref="E6:E7"/>
    <mergeCell ref="F6:F7"/>
    <mergeCell ref="E8:E9"/>
    <mergeCell ref="F8:F9"/>
    <mergeCell ref="B14:B15"/>
    <mergeCell ref="C14:C15"/>
    <mergeCell ref="D14:D15"/>
    <mergeCell ref="E14:E15"/>
    <mergeCell ref="A4:B5"/>
    <mergeCell ref="C4:C5"/>
    <mergeCell ref="A1:I1"/>
    <mergeCell ref="C8:C9"/>
    <mergeCell ref="D8:D9"/>
    <mergeCell ref="B8:B9"/>
    <mergeCell ref="D4:D5"/>
    <mergeCell ref="E4:G4"/>
    <mergeCell ref="H4:H5"/>
    <mergeCell ref="I4:I5"/>
    <mergeCell ref="B12:B13"/>
    <mergeCell ref="C12:C13"/>
    <mergeCell ref="D12:D13"/>
    <mergeCell ref="C6:C7"/>
    <mergeCell ref="B6:B7"/>
    <mergeCell ref="A18:B19"/>
    <mergeCell ref="C18:C19"/>
    <mergeCell ref="C16:C17"/>
    <mergeCell ref="D18:D19"/>
    <mergeCell ref="B16:B17"/>
    <mergeCell ref="F18:F19"/>
    <mergeCell ref="E12:E13"/>
    <mergeCell ref="F12:F13"/>
    <mergeCell ref="E16:E17"/>
    <mergeCell ref="F16:F17"/>
    <mergeCell ref="F14:F15"/>
    <mergeCell ref="G12:G13"/>
    <mergeCell ref="G18:G19"/>
    <mergeCell ref="A6:A13"/>
    <mergeCell ref="H18:H19"/>
    <mergeCell ref="H6:H7"/>
    <mergeCell ref="H8:H9"/>
    <mergeCell ref="H12:H13"/>
    <mergeCell ref="H16:H17"/>
    <mergeCell ref="E18:E19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Footer>&amp;C- 54 -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B35" sqref="B35"/>
    </sheetView>
  </sheetViews>
  <sheetFormatPr defaultColWidth="8.88671875" defaultRowHeight="15" customHeight="1"/>
  <cols>
    <col min="1" max="1" width="15.3359375" style="8" customWidth="1"/>
    <col min="2" max="2" width="24.99609375" style="8" customWidth="1"/>
    <col min="3" max="4" width="13.77734375" style="8" customWidth="1"/>
    <col min="5" max="5" width="45.21484375" style="8" customWidth="1"/>
    <col min="6" max="16384" width="8.88671875" style="1" customWidth="1"/>
  </cols>
  <sheetData>
    <row r="1" spans="1:8" ht="20.25">
      <c r="A1" s="507" t="s">
        <v>550</v>
      </c>
      <c r="B1" s="507"/>
      <c r="C1" s="507"/>
      <c r="D1" s="507"/>
      <c r="E1" s="507"/>
      <c r="F1" s="240"/>
      <c r="G1" s="240"/>
      <c r="H1" s="240"/>
    </row>
    <row r="2" spans="1:8" ht="15" customHeight="1">
      <c r="A2" s="127"/>
      <c r="B2" s="127"/>
      <c r="C2" s="127"/>
      <c r="D2" s="127"/>
      <c r="E2" s="127"/>
      <c r="F2" s="240"/>
      <c r="G2" s="240"/>
      <c r="H2" s="240"/>
    </row>
    <row r="3" ht="15" customHeight="1">
      <c r="E3" s="241" t="s">
        <v>367</v>
      </c>
    </row>
    <row r="4" spans="1:5" ht="19.5" customHeight="1">
      <c r="A4" s="242" t="s">
        <v>368</v>
      </c>
      <c r="B4" s="243" t="s">
        <v>369</v>
      </c>
      <c r="C4" s="605" t="s">
        <v>370</v>
      </c>
      <c r="D4" s="605"/>
      <c r="E4" s="244" t="s">
        <v>371</v>
      </c>
    </row>
    <row r="5" spans="1:5" ht="19.5" customHeight="1">
      <c r="A5" s="245" t="s">
        <v>551</v>
      </c>
      <c r="B5" s="150"/>
      <c r="C5" s="150"/>
      <c r="D5" s="150">
        <f>C6+C7</f>
        <v>33746681</v>
      </c>
      <c r="E5" s="246"/>
    </row>
    <row r="6" spans="1:5" ht="19.5" customHeight="1">
      <c r="A6" s="247"/>
      <c r="B6" s="156" t="s">
        <v>552</v>
      </c>
      <c r="C6" s="156">
        <v>33562321</v>
      </c>
      <c r="D6" s="156"/>
      <c r="E6" s="248"/>
    </row>
    <row r="7" spans="1:5" ht="19.5" customHeight="1">
      <c r="A7" s="247"/>
      <c r="B7" s="156" t="s">
        <v>553</v>
      </c>
      <c r="C7" s="156">
        <v>184360</v>
      </c>
      <c r="D7" s="156"/>
      <c r="E7" s="248"/>
    </row>
    <row r="8" spans="1:5" ht="19.5" customHeight="1">
      <c r="A8" s="247"/>
      <c r="B8" s="156"/>
      <c r="C8" s="156"/>
      <c r="D8" s="156"/>
      <c r="E8" s="248"/>
    </row>
    <row r="9" spans="1:5" ht="19.5" customHeight="1">
      <c r="A9" s="249"/>
      <c r="B9" s="168"/>
      <c r="C9" s="168"/>
      <c r="D9" s="168"/>
      <c r="E9" s="250"/>
    </row>
    <row r="10" spans="1:5" ht="19.5" customHeight="1">
      <c r="A10" s="251" t="s">
        <v>554</v>
      </c>
      <c r="B10" s="208"/>
      <c r="C10" s="208"/>
      <c r="D10" s="208">
        <v>33746681</v>
      </c>
      <c r="E10" s="252"/>
    </row>
    <row r="11" ht="40.5" customHeight="1"/>
  </sheetData>
  <mergeCells count="2">
    <mergeCell ref="C4:D4"/>
    <mergeCell ref="A1:E1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Footer>&amp;C- 55 -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2">
      <selection activeCell="B35" sqref="B35"/>
    </sheetView>
  </sheetViews>
  <sheetFormatPr defaultColWidth="8.88671875" defaultRowHeight="15" customHeight="1"/>
  <cols>
    <col min="1" max="1" width="15.3359375" style="8" customWidth="1"/>
    <col min="2" max="2" width="24.99609375" style="8" customWidth="1"/>
    <col min="3" max="4" width="13.77734375" style="8" customWidth="1"/>
    <col min="5" max="5" width="45.21484375" style="8" customWidth="1"/>
    <col min="6" max="16384" width="8.88671875" style="1" customWidth="1"/>
  </cols>
  <sheetData>
    <row r="1" spans="1:8" ht="20.25">
      <c r="A1" s="507" t="s">
        <v>555</v>
      </c>
      <c r="B1" s="507"/>
      <c r="C1" s="507"/>
      <c r="D1" s="507"/>
      <c r="E1" s="507"/>
      <c r="F1" s="240"/>
      <c r="G1" s="240"/>
      <c r="H1" s="240"/>
    </row>
    <row r="2" spans="1:8" ht="15" customHeight="1">
      <c r="A2" s="127"/>
      <c r="B2" s="127"/>
      <c r="C2" s="127"/>
      <c r="D2" s="127"/>
      <c r="E2" s="127"/>
      <c r="F2" s="240"/>
      <c r="G2" s="240"/>
      <c r="H2" s="240"/>
    </row>
    <row r="3" ht="15" customHeight="1">
      <c r="E3" s="241" t="s">
        <v>367</v>
      </c>
    </row>
    <row r="4" spans="1:5" ht="15" customHeight="1">
      <c r="A4" s="253" t="s">
        <v>368</v>
      </c>
      <c r="B4" s="257" t="s">
        <v>369</v>
      </c>
      <c r="C4" s="606" t="s">
        <v>370</v>
      </c>
      <c r="D4" s="606"/>
      <c r="E4" s="244" t="s">
        <v>371</v>
      </c>
    </row>
    <row r="5" spans="1:5" ht="15" customHeight="1">
      <c r="A5" s="258" t="s">
        <v>556</v>
      </c>
      <c r="B5" s="259"/>
      <c r="C5" s="259"/>
      <c r="D5" s="260">
        <f>C6</f>
        <v>1082890</v>
      </c>
      <c r="E5" s="246"/>
    </row>
    <row r="6" spans="1:5" ht="15" customHeight="1">
      <c r="A6" s="261"/>
      <c r="B6" s="262" t="s">
        <v>557</v>
      </c>
      <c r="C6" s="262">
        <v>1082890</v>
      </c>
      <c r="D6" s="262"/>
      <c r="E6" s="248"/>
    </row>
    <row r="7" spans="1:5" ht="15" customHeight="1">
      <c r="A7" s="261"/>
      <c r="B7" s="262"/>
      <c r="C7" s="262"/>
      <c r="D7" s="262"/>
      <c r="E7" s="248"/>
    </row>
    <row r="8" spans="1:5" ht="15" customHeight="1">
      <c r="A8" s="261"/>
      <c r="B8" s="262"/>
      <c r="C8" s="262"/>
      <c r="D8" s="262"/>
      <c r="E8" s="248"/>
    </row>
    <row r="9" spans="1:5" ht="15" customHeight="1">
      <c r="A9" s="261"/>
      <c r="B9" s="262"/>
      <c r="C9" s="262"/>
      <c r="D9" s="262"/>
      <c r="E9" s="248"/>
    </row>
    <row r="10" spans="1:5" ht="15" customHeight="1">
      <c r="A10" s="261"/>
      <c r="B10" s="262"/>
      <c r="C10" s="262"/>
      <c r="D10" s="262"/>
      <c r="E10" s="248"/>
    </row>
    <row r="11" spans="1:5" ht="15" customHeight="1">
      <c r="A11" s="261"/>
      <c r="B11" s="262"/>
      <c r="C11" s="262"/>
      <c r="D11" s="262"/>
      <c r="E11" s="248"/>
    </row>
    <row r="12" spans="1:5" ht="15" customHeight="1">
      <c r="A12" s="261"/>
      <c r="B12" s="262"/>
      <c r="C12" s="262"/>
      <c r="D12" s="262"/>
      <c r="E12" s="248"/>
    </row>
    <row r="13" spans="1:5" ht="15" customHeight="1">
      <c r="A13" s="261"/>
      <c r="B13" s="262"/>
      <c r="C13" s="262"/>
      <c r="D13" s="262"/>
      <c r="E13" s="248"/>
    </row>
    <row r="14" spans="1:5" ht="15" customHeight="1">
      <c r="A14" s="261"/>
      <c r="B14" s="262"/>
      <c r="C14" s="262"/>
      <c r="D14" s="262"/>
      <c r="E14" s="248"/>
    </row>
    <row r="15" spans="1:5" ht="15" customHeight="1">
      <c r="A15" s="261" t="s">
        <v>366</v>
      </c>
      <c r="B15" s="262"/>
      <c r="C15" s="262"/>
      <c r="D15" s="262"/>
      <c r="E15" s="248"/>
    </row>
    <row r="16" spans="1:5" ht="15" customHeight="1">
      <c r="A16" s="261"/>
      <c r="B16" s="262"/>
      <c r="C16" s="262"/>
      <c r="D16" s="262"/>
      <c r="E16" s="248"/>
    </row>
    <row r="17" spans="1:5" ht="15" customHeight="1">
      <c r="A17" s="261"/>
      <c r="B17" s="262"/>
      <c r="C17" s="262"/>
      <c r="D17" s="262"/>
      <c r="E17" s="248"/>
    </row>
    <row r="18" spans="1:5" ht="15" customHeight="1">
      <c r="A18" s="261"/>
      <c r="B18" s="262"/>
      <c r="C18" s="262"/>
      <c r="D18" s="262"/>
      <c r="E18" s="248"/>
    </row>
    <row r="19" spans="1:5" ht="15" customHeight="1">
      <c r="A19" s="261"/>
      <c r="B19" s="262"/>
      <c r="C19" s="262"/>
      <c r="D19" s="262"/>
      <c r="E19" s="248"/>
    </row>
    <row r="20" spans="1:5" ht="15" customHeight="1">
      <c r="A20" s="261"/>
      <c r="B20" s="262"/>
      <c r="C20" s="262"/>
      <c r="D20" s="262"/>
      <c r="E20" s="248"/>
    </row>
    <row r="21" spans="1:5" ht="15" customHeight="1">
      <c r="A21" s="263"/>
      <c r="B21" s="264"/>
      <c r="C21" s="264"/>
      <c r="D21" s="264"/>
      <c r="E21" s="250"/>
    </row>
    <row r="22" spans="1:5" ht="15" customHeight="1">
      <c r="A22" s="265" t="s">
        <v>374</v>
      </c>
      <c r="B22" s="266"/>
      <c r="C22" s="266"/>
      <c r="D22" s="267">
        <f>SUM(D5:D21)</f>
        <v>1082890</v>
      </c>
      <c r="E22" s="252"/>
    </row>
  </sheetData>
  <mergeCells count="2">
    <mergeCell ref="C4:D4"/>
    <mergeCell ref="A1:E1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Footer>&amp;C- 56 -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3">
      <selection activeCell="B35" sqref="B35"/>
    </sheetView>
  </sheetViews>
  <sheetFormatPr defaultColWidth="8.88671875" defaultRowHeight="15" customHeight="1"/>
  <cols>
    <col min="1" max="1" width="15.3359375" style="8" customWidth="1"/>
    <col min="2" max="2" width="26.99609375" style="8" customWidth="1"/>
    <col min="3" max="3" width="14.3359375" style="8" customWidth="1"/>
    <col min="4" max="4" width="20.6640625" style="8" customWidth="1"/>
    <col min="5" max="5" width="33.21484375" style="8" customWidth="1"/>
    <col min="6" max="16384" width="8.88671875" style="1" customWidth="1"/>
  </cols>
  <sheetData>
    <row r="1" spans="1:8" ht="20.25">
      <c r="A1" s="507" t="s">
        <v>558</v>
      </c>
      <c r="B1" s="507"/>
      <c r="C1" s="507"/>
      <c r="D1" s="507"/>
      <c r="E1" s="507"/>
      <c r="F1" s="240"/>
      <c r="G1" s="240"/>
      <c r="H1" s="240"/>
    </row>
    <row r="2" spans="1:8" ht="15" customHeight="1">
      <c r="A2" s="127"/>
      <c r="B2" s="127"/>
      <c r="C2" s="127"/>
      <c r="D2" s="127"/>
      <c r="E2" s="127"/>
      <c r="F2" s="240"/>
      <c r="G2" s="240"/>
      <c r="H2" s="240"/>
    </row>
    <row r="3" ht="15" customHeight="1">
      <c r="E3" s="241" t="s">
        <v>367</v>
      </c>
    </row>
    <row r="4" spans="1:5" ht="15" customHeight="1">
      <c r="A4" s="242" t="s">
        <v>368</v>
      </c>
      <c r="B4" s="268" t="s">
        <v>369</v>
      </c>
      <c r="C4" s="269"/>
      <c r="D4" s="243" t="s">
        <v>370</v>
      </c>
      <c r="E4" s="270" t="s">
        <v>371</v>
      </c>
    </row>
    <row r="5" spans="1:5" ht="15" customHeight="1">
      <c r="A5" s="245" t="s">
        <v>559</v>
      </c>
      <c r="B5" s="156" t="s">
        <v>560</v>
      </c>
      <c r="C5" s="150" t="s">
        <v>561</v>
      </c>
      <c r="D5" s="150">
        <v>43000000</v>
      </c>
      <c r="E5" s="125"/>
    </row>
    <row r="6" spans="1:5" ht="15" customHeight="1">
      <c r="A6" s="247"/>
      <c r="B6" s="156" t="s">
        <v>562</v>
      </c>
      <c r="C6" s="156" t="s">
        <v>563</v>
      </c>
      <c r="D6" s="156">
        <v>300000</v>
      </c>
      <c r="E6" s="271"/>
    </row>
    <row r="7" spans="1:5" ht="15" customHeight="1">
      <c r="A7" s="247" t="s">
        <v>564</v>
      </c>
      <c r="B7" s="156" t="s">
        <v>565</v>
      </c>
      <c r="C7" s="156" t="s">
        <v>566</v>
      </c>
      <c r="D7" s="156">
        <v>100000000</v>
      </c>
      <c r="E7" s="271"/>
    </row>
    <row r="8" spans="1:5" ht="15" customHeight="1">
      <c r="A8" s="247"/>
      <c r="B8" s="156" t="s">
        <v>567</v>
      </c>
      <c r="C8" s="156" t="s">
        <v>568</v>
      </c>
      <c r="D8" s="156">
        <v>240000000</v>
      </c>
      <c r="E8" s="271"/>
    </row>
    <row r="9" spans="1:5" ht="15" customHeight="1">
      <c r="A9" s="247"/>
      <c r="B9" s="156" t="s">
        <v>569</v>
      </c>
      <c r="C9" s="156" t="s">
        <v>568</v>
      </c>
      <c r="D9" s="156">
        <v>240000000</v>
      </c>
      <c r="E9" s="271"/>
    </row>
    <row r="10" spans="1:5" ht="15" customHeight="1">
      <c r="A10" s="247"/>
      <c r="B10" s="156" t="s">
        <v>570</v>
      </c>
      <c r="C10" s="156" t="s">
        <v>571</v>
      </c>
      <c r="D10" s="156">
        <v>120000000</v>
      </c>
      <c r="E10" s="271"/>
    </row>
    <row r="11" spans="1:5" ht="18" customHeight="1">
      <c r="A11" s="247"/>
      <c r="B11" s="156" t="s">
        <v>572</v>
      </c>
      <c r="C11" s="156" t="s">
        <v>573</v>
      </c>
      <c r="D11" s="156">
        <v>63600000</v>
      </c>
      <c r="E11" s="271"/>
    </row>
    <row r="12" spans="1:5" ht="18" customHeight="1">
      <c r="A12" s="247"/>
      <c r="B12" s="156" t="s">
        <v>574</v>
      </c>
      <c r="C12" s="156" t="s">
        <v>575</v>
      </c>
      <c r="D12" s="156">
        <v>56400000</v>
      </c>
      <c r="E12" s="271"/>
    </row>
    <row r="13" spans="1:5" ht="15" customHeight="1">
      <c r="A13" s="247" t="s">
        <v>366</v>
      </c>
      <c r="B13" s="156" t="s">
        <v>576</v>
      </c>
      <c r="C13" s="156" t="s">
        <v>577</v>
      </c>
      <c r="D13" s="156">
        <v>120000000</v>
      </c>
      <c r="E13" s="271"/>
    </row>
    <row r="14" spans="1:5" ht="27.75" customHeight="1">
      <c r="A14" s="247"/>
      <c r="B14" s="156" t="s">
        <v>578</v>
      </c>
      <c r="C14" s="272" t="s">
        <v>579</v>
      </c>
      <c r="D14" s="156">
        <v>100000000</v>
      </c>
      <c r="E14" s="271"/>
    </row>
    <row r="15" spans="1:5" ht="15" customHeight="1">
      <c r="A15" s="247"/>
      <c r="B15" s="156" t="s">
        <v>580</v>
      </c>
      <c r="C15" s="156" t="s">
        <v>581</v>
      </c>
      <c r="D15" s="156">
        <v>20000000</v>
      </c>
      <c r="E15" s="271"/>
    </row>
    <row r="16" spans="1:5" ht="15" customHeight="1">
      <c r="A16" s="247"/>
      <c r="B16" s="156" t="s">
        <v>582</v>
      </c>
      <c r="C16" s="156" t="s">
        <v>583</v>
      </c>
      <c r="D16" s="156">
        <v>40000000</v>
      </c>
      <c r="E16" s="271"/>
    </row>
    <row r="17" spans="1:5" ht="15" customHeight="1">
      <c r="A17" s="247"/>
      <c r="B17" s="156" t="s">
        <v>584</v>
      </c>
      <c r="C17" s="156" t="s">
        <v>585</v>
      </c>
      <c r="D17" s="156">
        <v>500000000</v>
      </c>
      <c r="E17" s="271"/>
    </row>
    <row r="18" spans="1:5" ht="15" customHeight="1">
      <c r="A18" s="247"/>
      <c r="B18" s="156" t="s">
        <v>586</v>
      </c>
      <c r="C18" s="156" t="s">
        <v>568</v>
      </c>
      <c r="D18" s="156">
        <v>120000000</v>
      </c>
      <c r="E18" s="271"/>
    </row>
    <row r="19" spans="1:5" ht="15" customHeight="1">
      <c r="A19" s="247"/>
      <c r="B19" s="156" t="s">
        <v>587</v>
      </c>
      <c r="C19" s="156" t="s">
        <v>588</v>
      </c>
      <c r="D19" s="156">
        <v>16000000</v>
      </c>
      <c r="E19" s="271"/>
    </row>
    <row r="20" spans="1:5" ht="15" customHeight="1">
      <c r="A20" s="247"/>
      <c r="B20" s="156" t="s">
        <v>589</v>
      </c>
      <c r="C20" s="156" t="s">
        <v>590</v>
      </c>
      <c r="D20" s="156">
        <v>58500000</v>
      </c>
      <c r="E20" s="271"/>
    </row>
    <row r="21" spans="1:5" ht="15" customHeight="1">
      <c r="A21" s="247"/>
      <c r="B21" s="156" t="s">
        <v>591</v>
      </c>
      <c r="C21" s="156" t="s">
        <v>592</v>
      </c>
      <c r="D21" s="156">
        <v>35000000</v>
      </c>
      <c r="E21" s="271"/>
    </row>
    <row r="22" spans="1:5" ht="15" customHeight="1">
      <c r="A22" s="247"/>
      <c r="B22" s="156" t="s">
        <v>593</v>
      </c>
      <c r="C22" s="156" t="s">
        <v>594</v>
      </c>
      <c r="D22" s="156">
        <v>50000000</v>
      </c>
      <c r="E22" s="271"/>
    </row>
    <row r="23" spans="1:5" ht="15" customHeight="1">
      <c r="A23" s="249"/>
      <c r="B23" s="168" t="s">
        <v>595</v>
      </c>
      <c r="C23" s="168" t="s">
        <v>596</v>
      </c>
      <c r="D23" s="168">
        <v>35000000</v>
      </c>
      <c r="E23" s="273"/>
    </row>
    <row r="24" spans="1:5" ht="15" customHeight="1">
      <c r="A24" s="249"/>
      <c r="B24" s="168" t="s">
        <v>597</v>
      </c>
      <c r="C24" s="168" t="s">
        <v>598</v>
      </c>
      <c r="D24" s="168">
        <v>11050000</v>
      </c>
      <c r="E24" s="273"/>
    </row>
    <row r="25" spans="1:5" ht="15" customHeight="1">
      <c r="A25" s="249"/>
      <c r="B25" s="168" t="s">
        <v>599</v>
      </c>
      <c r="C25" s="168" t="s">
        <v>600</v>
      </c>
      <c r="D25" s="168">
        <v>25000000</v>
      </c>
      <c r="E25" s="273"/>
    </row>
    <row r="26" spans="1:5" ht="21.75" customHeight="1">
      <c r="A26" s="251" t="s">
        <v>374</v>
      </c>
      <c r="B26" s="274"/>
      <c r="C26" s="275"/>
      <c r="D26" s="146">
        <f>SUM(D5:D25)</f>
        <v>1993850000</v>
      </c>
      <c r="E26" s="276"/>
    </row>
  </sheetData>
  <mergeCells count="1">
    <mergeCell ref="A1:E1"/>
  </mergeCells>
  <printOptions/>
  <pageMargins left="0.75" right="0.7480314960629921" top="0.52" bottom="0.5905511811023623" header="0.5118110236220472" footer="0.31496062992125984"/>
  <pageSetup horizontalDpi="300" verticalDpi="300" orientation="landscape" paperSize="9" r:id="rId1"/>
  <headerFooter alignWithMargins="0">
    <oddFooter>&amp;C- 57 -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B35" sqref="B35"/>
    </sheetView>
  </sheetViews>
  <sheetFormatPr defaultColWidth="8.88671875" defaultRowHeight="15" customHeight="1"/>
  <cols>
    <col min="1" max="1" width="13.4453125" style="1" customWidth="1"/>
    <col min="2" max="2" width="20.77734375" style="1" customWidth="1"/>
    <col min="3" max="5" width="14.77734375" style="8" customWidth="1"/>
    <col min="6" max="6" width="34.5546875" style="1" customWidth="1"/>
    <col min="7" max="16384" width="8.88671875" style="1" customWidth="1"/>
  </cols>
  <sheetData>
    <row r="1" spans="1:6" ht="20.25">
      <c r="A1" s="507" t="s">
        <v>601</v>
      </c>
      <c r="B1" s="507"/>
      <c r="C1" s="507"/>
      <c r="D1" s="507"/>
      <c r="E1" s="507"/>
      <c r="F1" s="507"/>
    </row>
    <row r="2" spans="1:5" ht="15" customHeight="1">
      <c r="A2" s="607" t="s">
        <v>366</v>
      </c>
      <c r="B2" s="607"/>
      <c r="C2" s="607"/>
      <c r="D2" s="7"/>
      <c r="E2" s="1"/>
    </row>
    <row r="3" ht="31.5" customHeight="1">
      <c r="F3" s="277" t="s">
        <v>367</v>
      </c>
    </row>
    <row r="4" spans="1:6" s="56" customFormat="1" ht="15" customHeight="1">
      <c r="A4" s="576" t="s">
        <v>368</v>
      </c>
      <c r="B4" s="377" t="s">
        <v>602</v>
      </c>
      <c r="C4" s="512" t="s">
        <v>603</v>
      </c>
      <c r="D4" s="512" t="s">
        <v>526</v>
      </c>
      <c r="E4" s="512" t="s">
        <v>604</v>
      </c>
      <c r="F4" s="344" t="s">
        <v>605</v>
      </c>
    </row>
    <row r="5" spans="1:6" s="56" customFormat="1" ht="19.5" customHeight="1">
      <c r="A5" s="577"/>
      <c r="B5" s="362"/>
      <c r="C5" s="513"/>
      <c r="D5" s="513"/>
      <c r="E5" s="513"/>
      <c r="F5" s="511"/>
    </row>
    <row r="6" spans="1:6" s="56" customFormat="1" ht="30" customHeight="1">
      <c r="A6" s="189" t="s">
        <v>606</v>
      </c>
      <c r="B6" s="52"/>
      <c r="C6" s="150"/>
      <c r="D6" s="150"/>
      <c r="E6" s="150"/>
      <c r="F6" s="212"/>
    </row>
    <row r="7" spans="1:6" s="56" customFormat="1" ht="30" customHeight="1">
      <c r="A7" s="278" t="s">
        <v>607</v>
      </c>
      <c r="B7" s="155"/>
      <c r="C7" s="156">
        <v>463930000</v>
      </c>
      <c r="D7" s="156"/>
      <c r="E7" s="156">
        <v>463930000</v>
      </c>
      <c r="F7" s="201"/>
    </row>
    <row r="8" spans="1:6" s="56" customFormat="1" ht="30" customHeight="1">
      <c r="A8" s="278"/>
      <c r="B8" s="155"/>
      <c r="C8" s="156"/>
      <c r="D8" s="156"/>
      <c r="E8" s="156"/>
      <c r="F8" s="201"/>
    </row>
    <row r="9" spans="1:6" s="56" customFormat="1" ht="30" customHeight="1">
      <c r="A9" s="278"/>
      <c r="B9" s="155"/>
      <c r="C9" s="156"/>
      <c r="D9" s="156"/>
      <c r="E9" s="156"/>
      <c r="F9" s="201"/>
    </row>
    <row r="10" spans="1:6" s="56" customFormat="1" ht="30" customHeight="1">
      <c r="A10" s="278"/>
      <c r="B10" s="155"/>
      <c r="C10" s="156"/>
      <c r="D10" s="156"/>
      <c r="E10" s="156"/>
      <c r="F10" s="201"/>
    </row>
    <row r="11" spans="1:6" s="56" customFormat="1" ht="30" customHeight="1">
      <c r="A11" s="279"/>
      <c r="B11" s="131"/>
      <c r="C11" s="168"/>
      <c r="D11" s="168"/>
      <c r="E11" s="168"/>
      <c r="F11" s="202"/>
    </row>
    <row r="12" spans="1:6" s="56" customFormat="1" ht="33.75" customHeight="1">
      <c r="A12" s="567" t="s">
        <v>608</v>
      </c>
      <c r="B12" s="568"/>
      <c r="C12" s="208">
        <f>SUM(C7:C11)</f>
        <v>463930000</v>
      </c>
      <c r="D12" s="208"/>
      <c r="E12" s="208">
        <f>SUM(E7:E11)</f>
        <v>463930000</v>
      </c>
      <c r="F12" s="280"/>
    </row>
    <row r="13" spans="1:6" ht="15" customHeight="1">
      <c r="A13" s="5"/>
      <c r="B13" s="5"/>
      <c r="C13" s="281"/>
      <c r="D13" s="281"/>
      <c r="E13" s="281"/>
      <c r="F13" s="5"/>
    </row>
  </sheetData>
  <mergeCells count="9">
    <mergeCell ref="A12:B12"/>
    <mergeCell ref="D4:D5"/>
    <mergeCell ref="A4:A5"/>
    <mergeCell ref="A1:F1"/>
    <mergeCell ref="A2:C2"/>
    <mergeCell ref="B4:B5"/>
    <mergeCell ref="C4:C5"/>
    <mergeCell ref="E4:E5"/>
    <mergeCell ref="F4:F5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Header>&amp;R
</oddHeader>
    <oddFooter>&amp;C- 51 -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12"/>
  <sheetViews>
    <sheetView showGridLines="0" workbookViewId="0" topLeftCell="B1">
      <selection activeCell="B35" sqref="B35"/>
    </sheetView>
  </sheetViews>
  <sheetFormatPr defaultColWidth="8.88671875" defaultRowHeight="15" customHeight="1"/>
  <cols>
    <col min="1" max="1" width="15.88671875" style="1" customWidth="1"/>
    <col min="2" max="2" width="29.77734375" style="1" customWidth="1"/>
    <col min="3" max="3" width="17.10546875" style="8" customWidth="1"/>
    <col min="4" max="4" width="50.3359375" style="1" customWidth="1"/>
    <col min="5" max="5" width="10.3359375" style="1" bestFit="1" customWidth="1"/>
    <col min="6" max="16384" width="8.88671875" style="1" customWidth="1"/>
  </cols>
  <sheetData>
    <row r="1" spans="1:4" ht="20.25">
      <c r="A1" s="507" t="s">
        <v>609</v>
      </c>
      <c r="B1" s="507"/>
      <c r="C1" s="507"/>
      <c r="D1" s="507"/>
    </row>
    <row r="2" spans="1:3" ht="15" customHeight="1">
      <c r="A2" s="607" t="s">
        <v>366</v>
      </c>
      <c r="B2" s="607"/>
      <c r="C2" s="607"/>
    </row>
    <row r="3" ht="25.5" customHeight="1">
      <c r="D3" s="277" t="s">
        <v>367</v>
      </c>
    </row>
    <row r="4" spans="1:4" ht="15" customHeight="1">
      <c r="A4" s="608" t="s">
        <v>368</v>
      </c>
      <c r="B4" s="610" t="s">
        <v>610</v>
      </c>
      <c r="C4" s="612" t="s">
        <v>611</v>
      </c>
      <c r="D4" s="614" t="s">
        <v>528</v>
      </c>
    </row>
    <row r="5" spans="1:4" ht="15" customHeight="1">
      <c r="A5" s="609"/>
      <c r="B5" s="611"/>
      <c r="C5" s="613"/>
      <c r="D5" s="615"/>
    </row>
    <row r="6" spans="1:4" ht="24.75" customHeight="1">
      <c r="A6" s="282"/>
      <c r="B6" s="283"/>
      <c r="C6" s="259"/>
      <c r="D6" s="284"/>
    </row>
    <row r="7" spans="1:4" ht="24.75" customHeight="1">
      <c r="A7" s="187" t="s">
        <v>612</v>
      </c>
      <c r="B7" s="155" t="s">
        <v>613</v>
      </c>
      <c r="C7" s="156">
        <v>1059430359</v>
      </c>
      <c r="D7" s="285" t="s">
        <v>614</v>
      </c>
    </row>
    <row r="8" spans="1:4" ht="24.75" customHeight="1">
      <c r="A8" s="278"/>
      <c r="B8" s="155"/>
      <c r="C8" s="156"/>
      <c r="D8" s="285"/>
    </row>
    <row r="9" spans="1:4" ht="24.75" customHeight="1">
      <c r="A9" s="187" t="s">
        <v>615</v>
      </c>
      <c r="B9" s="155" t="s">
        <v>616</v>
      </c>
      <c r="C9" s="156">
        <v>22293125</v>
      </c>
      <c r="D9" s="285" t="s">
        <v>617</v>
      </c>
    </row>
    <row r="10" spans="1:4" ht="24.75" customHeight="1">
      <c r="A10" s="278"/>
      <c r="B10" s="155"/>
      <c r="C10" s="156"/>
      <c r="D10" s="285"/>
    </row>
    <row r="11" spans="1:4" ht="40.5" customHeight="1">
      <c r="A11" s="278"/>
      <c r="B11" s="155"/>
      <c r="C11" s="156"/>
      <c r="D11" s="285"/>
    </row>
    <row r="12" spans="1:4" ht="36.75" customHeight="1">
      <c r="A12" s="567" t="s">
        <v>608</v>
      </c>
      <c r="B12" s="568"/>
      <c r="C12" s="208">
        <v>1081723484</v>
      </c>
      <c r="D12" s="286"/>
    </row>
  </sheetData>
  <mergeCells count="7">
    <mergeCell ref="A12:B12"/>
    <mergeCell ref="A4:A5"/>
    <mergeCell ref="A1:D1"/>
    <mergeCell ref="A2:C2"/>
    <mergeCell ref="B4:B5"/>
    <mergeCell ref="C4:C5"/>
    <mergeCell ref="D4:D5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Footer>&amp;C- 58 -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B1">
      <selection activeCell="B35" sqref="B35"/>
    </sheetView>
  </sheetViews>
  <sheetFormatPr defaultColWidth="8.88671875" defaultRowHeight="15" customHeight="1"/>
  <cols>
    <col min="1" max="1" width="15.88671875" style="1" customWidth="1"/>
    <col min="2" max="2" width="25.77734375" style="1" customWidth="1"/>
    <col min="3" max="3" width="12.99609375" style="8" customWidth="1"/>
    <col min="4" max="4" width="15.99609375" style="1" customWidth="1"/>
    <col min="5" max="5" width="13.77734375" style="1" customWidth="1"/>
    <col min="6" max="6" width="13.4453125" style="1" customWidth="1"/>
    <col min="7" max="7" width="13.21484375" style="1" customWidth="1"/>
    <col min="8" max="16384" width="8.88671875" style="1" customWidth="1"/>
  </cols>
  <sheetData>
    <row r="1" spans="1:4" ht="20.25">
      <c r="A1" s="507" t="s">
        <v>618</v>
      </c>
      <c r="B1" s="507"/>
      <c r="C1" s="507"/>
      <c r="D1" s="507"/>
    </row>
    <row r="2" spans="1:3" ht="15" customHeight="1">
      <c r="A2" s="607" t="s">
        <v>366</v>
      </c>
      <c r="B2" s="607"/>
      <c r="C2" s="607"/>
    </row>
    <row r="3" ht="31.5" customHeight="1">
      <c r="D3" s="277" t="s">
        <v>367</v>
      </c>
    </row>
    <row r="4" spans="1:7" ht="15" customHeight="1">
      <c r="A4" s="576" t="s">
        <v>535</v>
      </c>
      <c r="B4" s="377" t="s">
        <v>619</v>
      </c>
      <c r="C4" s="512" t="s">
        <v>498</v>
      </c>
      <c r="D4" s="616" t="s">
        <v>377</v>
      </c>
      <c r="E4" s="578" t="s">
        <v>620</v>
      </c>
      <c r="F4" s="137" t="s">
        <v>620</v>
      </c>
      <c r="G4" s="287" t="s">
        <v>620</v>
      </c>
    </row>
    <row r="5" spans="1:7" ht="15" customHeight="1">
      <c r="A5" s="577"/>
      <c r="B5" s="362"/>
      <c r="C5" s="513"/>
      <c r="D5" s="513"/>
      <c r="E5" s="579"/>
      <c r="F5" s="138"/>
      <c r="G5" s="138"/>
    </row>
    <row r="6" spans="1:7" ht="24.75" customHeight="1">
      <c r="A6" s="288" t="s">
        <v>621</v>
      </c>
      <c r="B6" s="52" t="s">
        <v>622</v>
      </c>
      <c r="C6" s="150">
        <v>2457853305</v>
      </c>
      <c r="D6" s="150">
        <v>0</v>
      </c>
      <c r="E6" s="150">
        <v>0</v>
      </c>
      <c r="F6" s="150">
        <v>0</v>
      </c>
      <c r="G6" s="150">
        <v>0</v>
      </c>
    </row>
    <row r="7" spans="1:7" ht="24.75" customHeight="1">
      <c r="A7" s="278"/>
      <c r="B7" s="155"/>
      <c r="C7" s="156"/>
      <c r="D7" s="156"/>
      <c r="E7" s="156"/>
      <c r="F7" s="156"/>
      <c r="G7" s="156"/>
    </row>
    <row r="8" spans="1:7" ht="24.75" customHeight="1">
      <c r="A8" s="278"/>
      <c r="B8" s="155"/>
      <c r="C8" s="156"/>
      <c r="D8" s="156"/>
      <c r="E8" s="156"/>
      <c r="F8" s="156"/>
      <c r="G8" s="156"/>
    </row>
    <row r="9" spans="1:7" ht="24.75" customHeight="1">
      <c r="A9" s="278"/>
      <c r="B9" s="155"/>
      <c r="C9" s="156"/>
      <c r="D9" s="156"/>
      <c r="E9" s="156"/>
      <c r="F9" s="156"/>
      <c r="G9" s="156"/>
    </row>
    <row r="10" spans="1:7" ht="24.75" customHeight="1">
      <c r="A10" s="278"/>
      <c r="B10" s="155"/>
      <c r="C10" s="156"/>
      <c r="D10" s="156"/>
      <c r="E10" s="156"/>
      <c r="F10" s="156"/>
      <c r="G10" s="156"/>
    </row>
    <row r="11" spans="1:7" ht="24.75" customHeight="1">
      <c r="A11" s="279"/>
      <c r="B11" s="162"/>
      <c r="C11" s="168"/>
      <c r="D11" s="168"/>
      <c r="E11" s="168"/>
      <c r="F11" s="168"/>
      <c r="G11" s="168"/>
    </row>
    <row r="12" spans="1:7" ht="30.75" customHeight="1">
      <c r="A12" s="567" t="s">
        <v>608</v>
      </c>
      <c r="B12" s="568"/>
      <c r="C12" s="208">
        <v>0</v>
      </c>
      <c r="D12" s="208">
        <v>0</v>
      </c>
      <c r="E12" s="208">
        <v>0</v>
      </c>
      <c r="F12" s="208">
        <v>0</v>
      </c>
      <c r="G12" s="208">
        <v>0</v>
      </c>
    </row>
  </sheetData>
  <mergeCells count="8">
    <mergeCell ref="E4:E5"/>
    <mergeCell ref="A12:B12"/>
    <mergeCell ref="A4:A5"/>
    <mergeCell ref="A1:D1"/>
    <mergeCell ref="A2:C2"/>
    <mergeCell ref="B4:B5"/>
    <mergeCell ref="C4:C5"/>
    <mergeCell ref="D4:D5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Footer>&amp;C- 53 -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cols>
    <col min="1" max="16384" width="8.88671875" style="37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4">
      <selection activeCell="B35" sqref="B35"/>
    </sheetView>
  </sheetViews>
  <sheetFormatPr defaultColWidth="8.88671875" defaultRowHeight="15" customHeight="1"/>
  <cols>
    <col min="1" max="1" width="8.77734375" style="8" customWidth="1"/>
    <col min="2" max="2" width="12.77734375" style="8" customWidth="1"/>
    <col min="3" max="3" width="14.77734375" style="8" customWidth="1"/>
    <col min="4" max="4" width="12.21484375" style="8" customWidth="1"/>
    <col min="5" max="5" width="13.10546875" style="8" customWidth="1"/>
    <col min="6" max="6" width="11.4453125" style="8" customWidth="1"/>
    <col min="7" max="7" width="13.77734375" style="8" customWidth="1"/>
    <col min="8" max="8" width="13.77734375" style="1" customWidth="1"/>
    <col min="9" max="9" width="10.10546875" style="1" customWidth="1"/>
    <col min="10" max="16384" width="8.88671875" style="1" customWidth="1"/>
  </cols>
  <sheetData>
    <row r="1" spans="1:9" ht="20.25">
      <c r="A1" s="507" t="s">
        <v>623</v>
      </c>
      <c r="B1" s="507"/>
      <c r="C1" s="507"/>
      <c r="D1" s="507"/>
      <c r="E1" s="507"/>
      <c r="F1" s="507"/>
      <c r="G1" s="507"/>
      <c r="H1" s="507"/>
      <c r="I1" s="507"/>
    </row>
    <row r="2" ht="12.75" customHeight="1"/>
    <row r="3" ht="12.75" customHeight="1">
      <c r="I3" s="135" t="s">
        <v>367</v>
      </c>
    </row>
    <row r="4" spans="1:9" ht="12.75" customHeight="1">
      <c r="A4" s="598" t="s">
        <v>368</v>
      </c>
      <c r="B4" s="566"/>
      <c r="C4" s="617" t="s">
        <v>624</v>
      </c>
      <c r="D4" s="566" t="s">
        <v>625</v>
      </c>
      <c r="E4" s="566"/>
      <c r="F4" s="566" t="s">
        <v>626</v>
      </c>
      <c r="G4" s="566"/>
      <c r="H4" s="565" t="s">
        <v>500</v>
      </c>
      <c r="I4" s="571" t="s">
        <v>371</v>
      </c>
    </row>
    <row r="5" spans="1:9" ht="12.75" customHeight="1">
      <c r="A5" s="599"/>
      <c r="B5" s="600"/>
      <c r="C5" s="602"/>
      <c r="D5" s="225" t="s">
        <v>627</v>
      </c>
      <c r="E5" s="225" t="s">
        <v>628</v>
      </c>
      <c r="F5" s="225" t="s">
        <v>629</v>
      </c>
      <c r="G5" s="225" t="s">
        <v>630</v>
      </c>
      <c r="H5" s="523"/>
      <c r="I5" s="618"/>
    </row>
    <row r="6" spans="1:9" ht="12.75" customHeight="1">
      <c r="A6" s="619" t="s">
        <v>631</v>
      </c>
      <c r="B6" s="597" t="s">
        <v>632</v>
      </c>
      <c r="C6" s="582">
        <v>149315689550</v>
      </c>
      <c r="D6" s="582">
        <v>0</v>
      </c>
      <c r="E6" s="582">
        <v>33366685257</v>
      </c>
      <c r="F6" s="582">
        <v>0</v>
      </c>
      <c r="G6" s="582">
        <v>106427550</v>
      </c>
      <c r="H6" s="582">
        <v>182575947257</v>
      </c>
      <c r="I6" s="289"/>
    </row>
    <row r="7" spans="1:9" ht="12.75" customHeight="1">
      <c r="A7" s="620"/>
      <c r="B7" s="594"/>
      <c r="C7" s="536"/>
      <c r="D7" s="536"/>
      <c r="E7" s="536"/>
      <c r="F7" s="536"/>
      <c r="G7" s="536"/>
      <c r="H7" s="536"/>
      <c r="I7" s="290"/>
    </row>
    <row r="8" spans="1:9" ht="12.75" customHeight="1">
      <c r="A8" s="620"/>
      <c r="B8" s="593" t="s">
        <v>633</v>
      </c>
      <c r="C8" s="537">
        <v>38837012429</v>
      </c>
      <c r="D8" s="537">
        <v>0</v>
      </c>
      <c r="E8" s="537">
        <v>5836903</v>
      </c>
      <c r="F8" s="537">
        <v>0</v>
      </c>
      <c r="G8" s="537"/>
      <c r="H8" s="537">
        <v>38842849332</v>
      </c>
      <c r="I8" s="291"/>
    </row>
    <row r="9" spans="1:9" ht="12.75" customHeight="1">
      <c r="A9" s="620" t="s">
        <v>634</v>
      </c>
      <c r="B9" s="594"/>
      <c r="C9" s="536"/>
      <c r="D9" s="536"/>
      <c r="E9" s="536"/>
      <c r="F9" s="536"/>
      <c r="G9" s="536"/>
      <c r="H9" s="536"/>
      <c r="I9" s="290"/>
    </row>
    <row r="10" spans="1:9" ht="23.25" customHeight="1">
      <c r="A10" s="620"/>
      <c r="B10" s="593" t="s">
        <v>366</v>
      </c>
      <c r="C10" s="595"/>
      <c r="D10" s="537"/>
      <c r="E10" s="537"/>
      <c r="F10" s="537"/>
      <c r="G10" s="537"/>
      <c r="H10" s="537">
        <f>C10+D10+E10-F10-G10</f>
        <v>0</v>
      </c>
      <c r="I10" s="291"/>
    </row>
    <row r="11" spans="1:9" ht="26.25" customHeight="1">
      <c r="A11" s="621" t="s">
        <v>635</v>
      </c>
      <c r="B11" s="622"/>
      <c r="C11" s="193">
        <v>188152701979</v>
      </c>
      <c r="D11" s="193">
        <v>0</v>
      </c>
      <c r="E11" s="193">
        <f>SUM(E6:E10)</f>
        <v>33372522160</v>
      </c>
      <c r="F11" s="193">
        <f>SUM(F6:F10)</f>
        <v>0</v>
      </c>
      <c r="G11" s="193">
        <v>106427550</v>
      </c>
      <c r="H11" s="193">
        <v>221418796589</v>
      </c>
      <c r="I11" s="202"/>
    </row>
    <row r="12" spans="1:9" ht="12.75" customHeight="1">
      <c r="A12" s="626" t="s">
        <v>636</v>
      </c>
      <c r="B12" s="593" t="s">
        <v>637</v>
      </c>
      <c r="C12" s="537">
        <v>500000000</v>
      </c>
      <c r="D12" s="537">
        <v>0</v>
      </c>
      <c r="E12" s="537">
        <v>500000000</v>
      </c>
      <c r="F12" s="537">
        <v>0</v>
      </c>
      <c r="G12" s="537"/>
      <c r="H12" s="537">
        <f>C12+E12</f>
        <v>1000000000</v>
      </c>
      <c r="I12" s="291"/>
    </row>
    <row r="13" spans="1:9" ht="12.75" customHeight="1">
      <c r="A13" s="620"/>
      <c r="B13" s="594"/>
      <c r="C13" s="536"/>
      <c r="D13" s="536"/>
      <c r="E13" s="536"/>
      <c r="F13" s="536"/>
      <c r="G13" s="536"/>
      <c r="H13" s="536"/>
      <c r="I13" s="290"/>
    </row>
    <row r="14" spans="1:9" ht="12.75" customHeight="1">
      <c r="A14" s="620"/>
      <c r="B14" s="593" t="s">
        <v>638</v>
      </c>
      <c r="C14" s="537">
        <v>1866389828</v>
      </c>
      <c r="D14" s="537">
        <v>0</v>
      </c>
      <c r="E14" s="537">
        <v>132755134</v>
      </c>
      <c r="F14" s="537">
        <v>0</v>
      </c>
      <c r="G14" s="537"/>
      <c r="H14" s="537">
        <v>1999144962</v>
      </c>
      <c r="I14" s="291"/>
    </row>
    <row r="15" spans="1:9" ht="12.75" customHeight="1">
      <c r="A15" s="620"/>
      <c r="B15" s="594"/>
      <c r="C15" s="536"/>
      <c r="D15" s="536"/>
      <c r="E15" s="536"/>
      <c r="F15" s="536"/>
      <c r="G15" s="536"/>
      <c r="H15" s="536"/>
      <c r="I15" s="290"/>
    </row>
    <row r="16" spans="1:9" ht="12.75" customHeight="1">
      <c r="A16" s="620"/>
      <c r="B16" s="593" t="s">
        <v>366</v>
      </c>
      <c r="C16" s="595"/>
      <c r="D16" s="537"/>
      <c r="E16" s="537"/>
      <c r="F16" s="537"/>
      <c r="G16" s="537"/>
      <c r="H16" s="537"/>
      <c r="I16" s="291"/>
    </row>
    <row r="17" spans="1:9" ht="12.75" customHeight="1">
      <c r="A17" s="627"/>
      <c r="B17" s="594"/>
      <c r="C17" s="596"/>
      <c r="D17" s="536"/>
      <c r="E17" s="536"/>
      <c r="F17" s="536"/>
      <c r="G17" s="536"/>
      <c r="H17" s="536"/>
      <c r="I17" s="290"/>
    </row>
    <row r="18" spans="1:9" ht="12.75" customHeight="1">
      <c r="A18" s="621" t="s">
        <v>635</v>
      </c>
      <c r="B18" s="622"/>
      <c r="C18" s="537">
        <f>SUM(C12:C17)</f>
        <v>2366389828</v>
      </c>
      <c r="D18" s="537">
        <f>SUM(D12:D17)</f>
        <v>0</v>
      </c>
      <c r="E18" s="537">
        <f>E12+E14</f>
        <v>632755134</v>
      </c>
      <c r="F18" s="537">
        <f>SUM(F12:F17)</f>
        <v>0</v>
      </c>
      <c r="G18" s="537">
        <f>SUM(G12:G17)</f>
        <v>0</v>
      </c>
      <c r="H18" s="537">
        <f>H12+H14</f>
        <v>2999144962</v>
      </c>
      <c r="I18" s="202"/>
    </row>
    <row r="19" spans="1:9" ht="12.75" customHeight="1">
      <c r="A19" s="587"/>
      <c r="B19" s="588"/>
      <c r="C19" s="579"/>
      <c r="D19" s="579"/>
      <c r="E19" s="579"/>
      <c r="F19" s="579"/>
      <c r="G19" s="579"/>
      <c r="H19" s="579"/>
      <c r="I19" s="292"/>
    </row>
    <row r="20" spans="1:9" ht="12.75" customHeight="1">
      <c r="A20" s="623" t="s">
        <v>639</v>
      </c>
      <c r="B20" s="512" t="s">
        <v>640</v>
      </c>
      <c r="C20" s="384">
        <v>-35252420443</v>
      </c>
      <c r="D20" s="578">
        <v>0</v>
      </c>
      <c r="E20" s="578"/>
      <c r="F20" s="578">
        <v>0</v>
      </c>
      <c r="G20" s="578"/>
      <c r="H20" s="384">
        <v>-35252420443</v>
      </c>
      <c r="I20" s="293"/>
    </row>
    <row r="21" spans="1:9" ht="12.75" customHeight="1">
      <c r="A21" s="620"/>
      <c r="B21" s="596"/>
      <c r="C21" s="385"/>
      <c r="D21" s="536"/>
      <c r="E21" s="536"/>
      <c r="F21" s="536"/>
      <c r="G21" s="536"/>
      <c r="H21" s="385"/>
      <c r="I21" s="212"/>
    </row>
    <row r="22" spans="1:9" ht="12.75" customHeight="1">
      <c r="A22" s="620"/>
      <c r="B22" s="593" t="s">
        <v>641</v>
      </c>
      <c r="C22" s="384">
        <v>0</v>
      </c>
      <c r="D22" s="537"/>
      <c r="E22" s="537">
        <v>6657708327</v>
      </c>
      <c r="F22" s="537">
        <v>0</v>
      </c>
      <c r="G22" s="537">
        <v>6673208307</v>
      </c>
      <c r="H22" s="384">
        <v>-15499980</v>
      </c>
      <c r="I22" s="202"/>
    </row>
    <row r="23" spans="1:9" ht="12.75" customHeight="1">
      <c r="A23" s="620"/>
      <c r="B23" s="594"/>
      <c r="C23" s="385"/>
      <c r="D23" s="536"/>
      <c r="E23" s="536"/>
      <c r="F23" s="536"/>
      <c r="G23" s="536"/>
      <c r="H23" s="385"/>
      <c r="I23" s="212"/>
    </row>
    <row r="24" spans="1:9" ht="12.75" customHeight="1">
      <c r="A24" s="620"/>
      <c r="B24" s="595"/>
      <c r="C24" s="595"/>
      <c r="D24" s="537"/>
      <c r="E24" s="537"/>
      <c r="F24" s="537"/>
      <c r="G24" s="537"/>
      <c r="H24" s="537">
        <f>C24+D24+E24-F24-G24</f>
        <v>0</v>
      </c>
      <c r="I24" s="202"/>
    </row>
    <row r="25" spans="1:9" ht="12.75" customHeight="1">
      <c r="A25" s="620"/>
      <c r="B25" s="590"/>
      <c r="C25" s="590"/>
      <c r="D25" s="582"/>
      <c r="E25" s="582"/>
      <c r="F25" s="582"/>
      <c r="G25" s="582"/>
      <c r="H25" s="582"/>
      <c r="I25" s="294"/>
    </row>
    <row r="26" spans="1:9" ht="12.75" customHeight="1">
      <c r="A26" s="621" t="s">
        <v>635</v>
      </c>
      <c r="B26" s="622"/>
      <c r="C26" s="384">
        <v>-35252420443</v>
      </c>
      <c r="D26" s="537">
        <f>SUM(D20:D25)</f>
        <v>0</v>
      </c>
      <c r="E26" s="537">
        <v>6657708327</v>
      </c>
      <c r="F26" s="537">
        <f>SUM(F20:F25)</f>
        <v>0</v>
      </c>
      <c r="G26" s="537">
        <v>6673208307</v>
      </c>
      <c r="H26" s="382">
        <v>-35267920423</v>
      </c>
      <c r="I26" s="457"/>
    </row>
    <row r="27" spans="1:9" ht="12.75" customHeight="1">
      <c r="A27" s="587"/>
      <c r="B27" s="588"/>
      <c r="C27" s="386"/>
      <c r="D27" s="579"/>
      <c r="E27" s="536"/>
      <c r="F27" s="579"/>
      <c r="G27" s="536"/>
      <c r="H27" s="356"/>
      <c r="I27" s="511"/>
    </row>
    <row r="28" spans="1:9" ht="12.75" customHeight="1">
      <c r="A28" s="624" t="s">
        <v>374</v>
      </c>
      <c r="B28" s="625"/>
      <c r="C28" s="578">
        <f>C11+C18+C26</f>
        <v>155266671364</v>
      </c>
      <c r="D28" s="582">
        <f>SUM(D11,D18,D26)</f>
        <v>0</v>
      </c>
      <c r="E28" s="578">
        <f>E11+E18+E26</f>
        <v>40662985621</v>
      </c>
      <c r="F28" s="582">
        <f>SUM(F11,F18,F26)</f>
        <v>0</v>
      </c>
      <c r="G28" s="578">
        <f>G11+G18+G26</f>
        <v>6779635857</v>
      </c>
      <c r="H28" s="582">
        <v>189150021128</v>
      </c>
      <c r="I28" s="294"/>
    </row>
    <row r="29" spans="1:9" ht="12.75" customHeight="1">
      <c r="A29" s="587"/>
      <c r="B29" s="588"/>
      <c r="C29" s="579"/>
      <c r="D29" s="579"/>
      <c r="E29" s="579"/>
      <c r="F29" s="579"/>
      <c r="G29" s="579"/>
      <c r="H29" s="579"/>
      <c r="I29" s="292"/>
    </row>
  </sheetData>
  <mergeCells count="90">
    <mergeCell ref="I26:I27"/>
    <mergeCell ref="G26:G27"/>
    <mergeCell ref="G16:G17"/>
    <mergeCell ref="F18:F19"/>
    <mergeCell ref="G18:G19"/>
    <mergeCell ref="H24:H25"/>
    <mergeCell ref="H26:H27"/>
    <mergeCell ref="H20:H21"/>
    <mergeCell ref="H22:H23"/>
    <mergeCell ref="A12:A17"/>
    <mergeCell ref="G24:G25"/>
    <mergeCell ref="F20:F21"/>
    <mergeCell ref="G20:G21"/>
    <mergeCell ref="F22:F23"/>
    <mergeCell ref="F16:F17"/>
    <mergeCell ref="G22:G23"/>
    <mergeCell ref="F12:F13"/>
    <mergeCell ref="G12:G13"/>
    <mergeCell ref="F14:F15"/>
    <mergeCell ref="F4:G4"/>
    <mergeCell ref="F6:F7"/>
    <mergeCell ref="G6:G7"/>
    <mergeCell ref="F8:F9"/>
    <mergeCell ref="G8:G9"/>
    <mergeCell ref="E28:E29"/>
    <mergeCell ref="H28:H29"/>
    <mergeCell ref="A28:B29"/>
    <mergeCell ref="C28:C29"/>
    <mergeCell ref="D28:D29"/>
    <mergeCell ref="F28:F29"/>
    <mergeCell ref="G28:G29"/>
    <mergeCell ref="A26:B27"/>
    <mergeCell ref="C26:C27"/>
    <mergeCell ref="D26:D27"/>
    <mergeCell ref="E26:E27"/>
    <mergeCell ref="D24:D25"/>
    <mergeCell ref="E24:E25"/>
    <mergeCell ref="F24:F25"/>
    <mergeCell ref="F26:F27"/>
    <mergeCell ref="H6:H7"/>
    <mergeCell ref="H8:H9"/>
    <mergeCell ref="H12:H13"/>
    <mergeCell ref="H14:H15"/>
    <mergeCell ref="H16:H17"/>
    <mergeCell ref="H18:H19"/>
    <mergeCell ref="D20:D21"/>
    <mergeCell ref="E20:E21"/>
    <mergeCell ref="G14:G15"/>
    <mergeCell ref="D22:D23"/>
    <mergeCell ref="E22:E23"/>
    <mergeCell ref="D16:D17"/>
    <mergeCell ref="E16:E17"/>
    <mergeCell ref="D18:D19"/>
    <mergeCell ref="E18:E19"/>
    <mergeCell ref="D12:D13"/>
    <mergeCell ref="E12:E13"/>
    <mergeCell ref="D14:D15"/>
    <mergeCell ref="E14:E15"/>
    <mergeCell ref="D6:D7"/>
    <mergeCell ref="E6:E7"/>
    <mergeCell ref="D8:D9"/>
    <mergeCell ref="E8:E9"/>
    <mergeCell ref="C22:C23"/>
    <mergeCell ref="B24:B25"/>
    <mergeCell ref="C24:C25"/>
    <mergeCell ref="B22:B23"/>
    <mergeCell ref="C20:C21"/>
    <mergeCell ref="A11:B11"/>
    <mergeCell ref="B20:B21"/>
    <mergeCell ref="A18:B19"/>
    <mergeCell ref="A20:A25"/>
    <mergeCell ref="C18:C19"/>
    <mergeCell ref="C14:C15"/>
    <mergeCell ref="B16:B17"/>
    <mergeCell ref="C16:C17"/>
    <mergeCell ref="B14:B15"/>
    <mergeCell ref="B12:B13"/>
    <mergeCell ref="C12:C13"/>
    <mergeCell ref="C6:C7"/>
    <mergeCell ref="B6:B7"/>
    <mergeCell ref="A4:B5"/>
    <mergeCell ref="C4:C5"/>
    <mergeCell ref="A1:I1"/>
    <mergeCell ref="C8:C9"/>
    <mergeCell ref="B8:B9"/>
    <mergeCell ref="D4:E4"/>
    <mergeCell ref="H4:H5"/>
    <mergeCell ref="I4:I5"/>
    <mergeCell ref="A6:A8"/>
    <mergeCell ref="A9:A10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  <headerFooter alignWithMargins="0">
    <oddFooter>&amp;C- 59 -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165"/>
  <sheetViews>
    <sheetView showGridLines="0" workbookViewId="0" topLeftCell="A134">
      <selection activeCell="B35" sqref="B35"/>
    </sheetView>
  </sheetViews>
  <sheetFormatPr defaultColWidth="8.88671875" defaultRowHeight="15" customHeight="1"/>
  <cols>
    <col min="1" max="1" width="18.77734375" style="323" customWidth="1"/>
    <col min="2" max="2" width="18.77734375" style="192" customWidth="1"/>
    <col min="3" max="3" width="15.77734375" style="296" customWidth="1"/>
    <col min="4" max="4" width="21.5546875" style="192" customWidth="1"/>
    <col min="5" max="5" width="18.77734375" style="192" customWidth="1"/>
    <col min="6" max="6" width="18.77734375" style="326" customWidth="1"/>
    <col min="7" max="7" width="8.88671875" style="79" customWidth="1"/>
    <col min="8" max="16384" width="8.88671875" style="56" customWidth="1"/>
  </cols>
  <sheetData>
    <row r="1" spans="1:14" s="118" customFormat="1" ht="20.25">
      <c r="A1" s="391" t="s">
        <v>642</v>
      </c>
      <c r="B1" s="391"/>
      <c r="C1" s="391"/>
      <c r="D1" s="391"/>
      <c r="E1" s="391"/>
      <c r="F1" s="391"/>
      <c r="G1" s="295"/>
      <c r="H1" s="295"/>
      <c r="I1" s="295"/>
      <c r="J1" s="295"/>
      <c r="K1" s="295"/>
      <c r="L1" s="295"/>
      <c r="M1" s="295"/>
      <c r="N1" s="295"/>
    </row>
    <row r="2" spans="1:6" ht="15" customHeight="1">
      <c r="A2" s="432" t="s">
        <v>643</v>
      </c>
      <c r="B2" s="432"/>
      <c r="C2" s="432"/>
      <c r="D2" s="432"/>
      <c r="E2" s="432"/>
      <c r="F2" s="432"/>
    </row>
    <row r="3" spans="1:6" ht="15" customHeight="1">
      <c r="A3" s="85"/>
      <c r="B3" s="196"/>
      <c r="D3" s="196"/>
      <c r="E3" s="196"/>
      <c r="F3" s="18" t="s">
        <v>367</v>
      </c>
    </row>
    <row r="4" spans="1:6" ht="15" customHeight="1">
      <c r="A4" s="598" t="s">
        <v>644</v>
      </c>
      <c r="B4" s="630"/>
      <c r="C4" s="598" t="s">
        <v>645</v>
      </c>
      <c r="D4" s="630"/>
      <c r="E4" s="631" t="s">
        <v>646</v>
      </c>
      <c r="F4" s="630"/>
    </row>
    <row r="5" spans="1:6" ht="15" customHeight="1">
      <c r="A5" s="297" t="s">
        <v>647</v>
      </c>
      <c r="B5" s="298" t="s">
        <v>374</v>
      </c>
      <c r="C5" s="299" t="s">
        <v>648</v>
      </c>
      <c r="D5" s="87" t="s">
        <v>649</v>
      </c>
      <c r="E5" s="298" t="s">
        <v>650</v>
      </c>
      <c r="F5" s="298" t="s">
        <v>647</v>
      </c>
    </row>
    <row r="6" spans="1:6" ht="15" customHeight="1">
      <c r="A6" s="300">
        <v>191178700699</v>
      </c>
      <c r="B6" s="301">
        <v>272508642433</v>
      </c>
      <c r="C6" s="302"/>
      <c r="D6" s="303" t="s">
        <v>651</v>
      </c>
      <c r="E6" s="301">
        <v>81329941734</v>
      </c>
      <c r="F6" s="301"/>
    </row>
    <row r="7" spans="1:6" ht="15" customHeight="1">
      <c r="A7" s="304">
        <v>2384733882</v>
      </c>
      <c r="B7" s="305">
        <v>79322234102</v>
      </c>
      <c r="C7" s="306">
        <v>1100</v>
      </c>
      <c r="D7" s="307" t="s">
        <v>652</v>
      </c>
      <c r="E7" s="305">
        <v>76937500220</v>
      </c>
      <c r="F7" s="305"/>
    </row>
    <row r="8" spans="1:6" ht="15" customHeight="1">
      <c r="A8" s="308">
        <f>A9+A10</f>
        <v>2317066762</v>
      </c>
      <c r="B8" s="309">
        <f>B9+B10</f>
        <v>73806612280</v>
      </c>
      <c r="C8" s="310">
        <v>1110</v>
      </c>
      <c r="D8" s="311" t="s">
        <v>653</v>
      </c>
      <c r="E8" s="309">
        <f>E9+E10</f>
        <v>71489545518</v>
      </c>
      <c r="F8" s="314"/>
    </row>
    <row r="9" spans="1:6" ht="15" customHeight="1">
      <c r="A9" s="315">
        <f>B9-E9</f>
        <v>328131</v>
      </c>
      <c r="B9" s="314">
        <v>61404556097</v>
      </c>
      <c r="C9" s="310">
        <v>1111</v>
      </c>
      <c r="D9" s="311" t="s">
        <v>654</v>
      </c>
      <c r="E9" s="314">
        <v>61404227966</v>
      </c>
      <c r="F9" s="314"/>
    </row>
    <row r="10" spans="1:6" ht="15" customHeight="1">
      <c r="A10" s="315">
        <f>B10-E10</f>
        <v>2316738631</v>
      </c>
      <c r="B10" s="314">
        <v>12402056183</v>
      </c>
      <c r="C10" s="310">
        <v>1112</v>
      </c>
      <c r="D10" s="311" t="s">
        <v>655</v>
      </c>
      <c r="E10" s="314">
        <v>10085317552</v>
      </c>
      <c r="F10" s="314"/>
    </row>
    <row r="11" spans="1:6" ht="15" customHeight="1">
      <c r="A11" s="315"/>
      <c r="B11" s="314"/>
      <c r="C11" s="310"/>
      <c r="D11" s="311"/>
      <c r="E11" s="314"/>
      <c r="F11" s="314"/>
    </row>
    <row r="12" spans="1:6" ht="15" customHeight="1">
      <c r="A12" s="308">
        <f>67667120</f>
        <v>67667120</v>
      </c>
      <c r="B12" s="309">
        <v>5515621822</v>
      </c>
      <c r="C12" s="310"/>
      <c r="D12" s="311" t="s">
        <v>656</v>
      </c>
      <c r="E12" s="309">
        <f>5447954702</f>
        <v>5447954702</v>
      </c>
      <c r="F12" s="314"/>
    </row>
    <row r="13" spans="1:6" ht="15" customHeight="1">
      <c r="A13" s="315">
        <v>0</v>
      </c>
      <c r="B13" s="314">
        <v>71815670</v>
      </c>
      <c r="C13" s="310">
        <v>1122</v>
      </c>
      <c r="D13" s="311" t="s">
        <v>657</v>
      </c>
      <c r="E13" s="314">
        <v>71815670</v>
      </c>
      <c r="F13" s="314"/>
    </row>
    <row r="14" spans="1:6" ht="15" customHeight="1">
      <c r="A14" s="315">
        <f>B14-E14</f>
        <v>39267350</v>
      </c>
      <c r="B14" s="314">
        <v>2812154830</v>
      </c>
      <c r="C14" s="310">
        <v>1123</v>
      </c>
      <c r="D14" s="311" t="s">
        <v>658</v>
      </c>
      <c r="E14" s="314">
        <v>2772887480</v>
      </c>
      <c r="F14" s="314"/>
    </row>
    <row r="15" spans="1:6" ht="15" customHeight="1">
      <c r="A15" s="315">
        <f>B15-E15</f>
        <v>0</v>
      </c>
      <c r="B15" s="314">
        <v>2566442652</v>
      </c>
      <c r="C15" s="310">
        <v>1124</v>
      </c>
      <c r="D15" s="311" t="s">
        <v>659</v>
      </c>
      <c r="E15" s="314">
        <v>2566442652</v>
      </c>
      <c r="F15" s="314"/>
    </row>
    <row r="16" spans="1:6" ht="15" customHeight="1">
      <c r="A16" s="315">
        <f>B16-E16</f>
        <v>28399770</v>
      </c>
      <c r="B16" s="314">
        <v>65208670</v>
      </c>
      <c r="C16" s="310">
        <v>1125</v>
      </c>
      <c r="D16" s="311" t="s">
        <v>490</v>
      </c>
      <c r="E16" s="314">
        <v>36808900</v>
      </c>
      <c r="F16" s="314"/>
    </row>
    <row r="17" spans="1:6" ht="15" customHeight="1">
      <c r="A17" s="315"/>
      <c r="B17" s="314"/>
      <c r="C17" s="310"/>
      <c r="D17" s="311"/>
      <c r="E17" s="314"/>
      <c r="F17" s="314"/>
    </row>
    <row r="18" spans="1:6" ht="15" customHeight="1">
      <c r="A18" s="316">
        <v>183874058196</v>
      </c>
      <c r="B18" s="305">
        <v>187650843910</v>
      </c>
      <c r="C18" s="306">
        <v>1200</v>
      </c>
      <c r="D18" s="307" t="s">
        <v>660</v>
      </c>
      <c r="E18" s="305">
        <v>3776785714</v>
      </c>
      <c r="F18" s="305"/>
    </row>
    <row r="19" spans="1:6" ht="15" customHeight="1">
      <c r="A19" s="308">
        <f>176656231434</f>
        <v>176656231434</v>
      </c>
      <c r="B19" s="308">
        <f>B20+B21</f>
        <v>177265435320</v>
      </c>
      <c r="C19" s="310">
        <v>1210</v>
      </c>
      <c r="D19" s="311" t="s">
        <v>661</v>
      </c>
      <c r="E19" s="308">
        <v>609203886</v>
      </c>
      <c r="F19" s="314"/>
    </row>
    <row r="20" spans="1:6" ht="15" customHeight="1">
      <c r="A20" s="315">
        <v>134832172964</v>
      </c>
      <c r="B20" s="314">
        <v>134938600514</v>
      </c>
      <c r="C20" s="310">
        <v>1211</v>
      </c>
      <c r="D20" s="311" t="s">
        <v>504</v>
      </c>
      <c r="E20" s="314">
        <v>106427550</v>
      </c>
      <c r="F20" s="314"/>
    </row>
    <row r="21" spans="1:6" ht="15" customHeight="1">
      <c r="A21" s="315">
        <v>41824058470</v>
      </c>
      <c r="B21" s="314">
        <v>42326834806</v>
      </c>
      <c r="C21" s="310">
        <v>1213</v>
      </c>
      <c r="D21" s="311" t="s">
        <v>662</v>
      </c>
      <c r="E21" s="314">
        <v>502776336</v>
      </c>
      <c r="F21" s="314"/>
    </row>
    <row r="22" spans="1:6" ht="15" customHeight="1">
      <c r="A22" s="315"/>
      <c r="B22" s="314"/>
      <c r="C22" s="310"/>
      <c r="D22" s="311"/>
      <c r="E22" s="314"/>
      <c r="F22" s="314"/>
    </row>
    <row r="23" spans="1:6" ht="15" customHeight="1">
      <c r="A23" s="308">
        <f>A24+A26</f>
        <v>4217450000</v>
      </c>
      <c r="B23" s="308">
        <f>B24+B26</f>
        <v>4518400000</v>
      </c>
      <c r="C23" s="310">
        <v>1220</v>
      </c>
      <c r="D23" s="311" t="s">
        <v>663</v>
      </c>
      <c r="E23" s="309">
        <f>E24+E26</f>
        <v>300950000</v>
      </c>
      <c r="F23" s="314"/>
    </row>
    <row r="24" spans="1:6" ht="15" customHeight="1">
      <c r="A24" s="315">
        <f>B24-E24</f>
        <v>2616500000</v>
      </c>
      <c r="B24" s="314">
        <v>2616500000</v>
      </c>
      <c r="C24" s="310">
        <v>1221</v>
      </c>
      <c r="D24" s="311" t="s">
        <v>509</v>
      </c>
      <c r="E24" s="314">
        <v>0</v>
      </c>
      <c r="F24" s="314"/>
    </row>
    <row r="25" spans="1:6" ht="15" customHeight="1">
      <c r="A25" s="317">
        <v>0</v>
      </c>
      <c r="B25" s="317">
        <v>0</v>
      </c>
      <c r="C25" s="310">
        <v>2223</v>
      </c>
      <c r="D25" s="311" t="s">
        <v>664</v>
      </c>
      <c r="E25" s="314">
        <v>0</v>
      </c>
      <c r="F25" s="314"/>
    </row>
    <row r="26" spans="1:6" ht="15" customHeight="1">
      <c r="A26" s="315">
        <f>B26-E26</f>
        <v>1600950000</v>
      </c>
      <c r="B26" s="314">
        <v>1901900000</v>
      </c>
      <c r="C26" s="310">
        <v>1229</v>
      </c>
      <c r="D26" s="311" t="s">
        <v>511</v>
      </c>
      <c r="E26" s="314">
        <v>300950000</v>
      </c>
      <c r="F26" s="314"/>
    </row>
    <row r="27" spans="1:6" ht="15" customHeight="1">
      <c r="A27" s="315"/>
      <c r="B27" s="314"/>
      <c r="C27" s="310"/>
      <c r="D27" s="311"/>
      <c r="E27" s="314"/>
      <c r="F27" s="314"/>
    </row>
    <row r="28" spans="1:6" ht="15" customHeight="1">
      <c r="A28" s="308">
        <f>A29+A30</f>
        <v>2999144962</v>
      </c>
      <c r="B28" s="309">
        <f>B29+B30</f>
        <v>5865534790</v>
      </c>
      <c r="C28" s="310">
        <v>1230</v>
      </c>
      <c r="D28" s="311" t="s">
        <v>665</v>
      </c>
      <c r="E28" s="309">
        <f>E29+E30</f>
        <v>2866389828</v>
      </c>
      <c r="F28" s="314"/>
    </row>
    <row r="29" spans="1:6" ht="15" customHeight="1">
      <c r="A29" s="315">
        <f>B29-E29</f>
        <v>1000000000</v>
      </c>
      <c r="B29" s="314">
        <v>2000000000</v>
      </c>
      <c r="C29" s="310">
        <v>1233</v>
      </c>
      <c r="D29" s="311" t="s">
        <v>320</v>
      </c>
      <c r="E29" s="314">
        <v>1000000000</v>
      </c>
      <c r="F29" s="314"/>
    </row>
    <row r="30" spans="1:6" ht="15" customHeight="1">
      <c r="A30" s="315">
        <f>B30-E30</f>
        <v>1999144962</v>
      </c>
      <c r="B30" s="314">
        <v>3865534790</v>
      </c>
      <c r="C30" s="310">
        <v>1239</v>
      </c>
      <c r="D30" s="311" t="s">
        <v>515</v>
      </c>
      <c r="E30" s="314">
        <v>1866389828</v>
      </c>
      <c r="F30" s="314"/>
    </row>
    <row r="31" spans="1:6" ht="15" customHeight="1">
      <c r="A31" s="315"/>
      <c r="B31" s="314"/>
      <c r="C31" s="310"/>
      <c r="D31" s="311"/>
      <c r="E31" s="314"/>
      <c r="F31" s="314"/>
    </row>
    <row r="32" spans="1:6" ht="15" customHeight="1">
      <c r="A32" s="318">
        <v>-1231800</v>
      </c>
      <c r="B32" s="319">
        <v>-1473800</v>
      </c>
      <c r="C32" s="310">
        <v>1240</v>
      </c>
      <c r="D32" s="311" t="s">
        <v>666</v>
      </c>
      <c r="E32" s="309">
        <f>E33+E34</f>
        <v>242000</v>
      </c>
      <c r="F32" s="314"/>
    </row>
    <row r="33" spans="1:6" ht="15" customHeight="1">
      <c r="A33" s="315">
        <f>B33-E33</f>
        <v>1231800</v>
      </c>
      <c r="B33" s="314">
        <v>1473800</v>
      </c>
      <c r="C33" s="310">
        <v>1241</v>
      </c>
      <c r="D33" s="311" t="s">
        <v>667</v>
      </c>
      <c r="E33" s="314">
        <v>242000</v>
      </c>
      <c r="F33" s="314"/>
    </row>
    <row r="34" spans="1:6" ht="15" customHeight="1">
      <c r="A34" s="315"/>
      <c r="B34" s="314"/>
      <c r="C34" s="310"/>
      <c r="D34" s="311"/>
      <c r="E34" s="314"/>
      <c r="F34" s="314"/>
    </row>
    <row r="35" spans="1:6" ht="15" customHeight="1">
      <c r="A35" s="316">
        <v>4919908621</v>
      </c>
      <c r="B35" s="305">
        <v>5535564421</v>
      </c>
      <c r="C35" s="306">
        <v>1300</v>
      </c>
      <c r="D35" s="307" t="s">
        <v>668</v>
      </c>
      <c r="E35" s="305">
        <v>615655800</v>
      </c>
      <c r="F35" s="305"/>
    </row>
    <row r="36" spans="1:6" ht="15" customHeight="1">
      <c r="A36" s="318">
        <v>-4919908621</v>
      </c>
      <c r="B36" s="319">
        <v>-5535564421</v>
      </c>
      <c r="C36" s="310">
        <v>1310</v>
      </c>
      <c r="D36" s="311" t="s">
        <v>669</v>
      </c>
      <c r="E36" s="318">
        <v>-615655800</v>
      </c>
      <c r="F36" s="314"/>
    </row>
    <row r="37" spans="1:6" ht="15" customHeight="1">
      <c r="A37" s="315">
        <f>B37-E37</f>
        <v>2062913998</v>
      </c>
      <c r="B37" s="314">
        <v>2678569798</v>
      </c>
      <c r="C37" s="310">
        <v>1311</v>
      </c>
      <c r="D37" s="311" t="s">
        <v>540</v>
      </c>
      <c r="E37" s="314">
        <v>615655800</v>
      </c>
      <c r="F37" s="314"/>
    </row>
    <row r="38" spans="1:6" ht="15" customHeight="1">
      <c r="A38" s="315">
        <f>B38-E38</f>
        <v>3852474025</v>
      </c>
      <c r="B38" s="314">
        <v>3852474025</v>
      </c>
      <c r="C38" s="310">
        <v>1312</v>
      </c>
      <c r="D38" s="311" t="s">
        <v>542</v>
      </c>
      <c r="E38" s="314"/>
      <c r="F38" s="314"/>
    </row>
    <row r="39" spans="1:6" ht="15" customHeight="1">
      <c r="A39" s="315">
        <v>0</v>
      </c>
      <c r="B39" s="314">
        <v>0</v>
      </c>
      <c r="C39" s="310">
        <v>1313</v>
      </c>
      <c r="D39" s="311" t="s">
        <v>670</v>
      </c>
      <c r="E39" s="314"/>
      <c r="F39" s="314"/>
    </row>
    <row r="40" spans="1:6" ht="15" customHeight="1">
      <c r="A40" s="315">
        <v>42608145</v>
      </c>
      <c r="B40" s="314">
        <v>46935945</v>
      </c>
      <c r="C40" s="310">
        <v>1315</v>
      </c>
      <c r="D40" s="311" t="s">
        <v>544</v>
      </c>
      <c r="E40" s="314">
        <v>4327800</v>
      </c>
      <c r="F40" s="314"/>
    </row>
    <row r="41" spans="1:6" ht="15" customHeight="1">
      <c r="A41" s="317">
        <v>-1081723484</v>
      </c>
      <c r="B41" s="320">
        <v>-1081723484</v>
      </c>
      <c r="C41" s="310">
        <v>2227</v>
      </c>
      <c r="D41" s="311" t="s">
        <v>548</v>
      </c>
      <c r="E41" s="314"/>
      <c r="F41" s="314"/>
    </row>
    <row r="42" spans="1:6" ht="15" customHeight="1">
      <c r="A42" s="315">
        <f>B42-E42</f>
        <v>39308137</v>
      </c>
      <c r="B42" s="320">
        <v>39308137</v>
      </c>
      <c r="C42" s="310">
        <v>1316</v>
      </c>
      <c r="D42" s="311" t="s">
        <v>671</v>
      </c>
      <c r="E42" s="314"/>
      <c r="F42" s="314"/>
    </row>
    <row r="43" spans="1:6" ht="15" customHeight="1">
      <c r="A43" s="315">
        <f>B43-E43</f>
        <v>0</v>
      </c>
      <c r="B43" s="320">
        <v>0</v>
      </c>
      <c r="C43" s="310">
        <v>1319</v>
      </c>
      <c r="D43" s="311" t="s">
        <v>672</v>
      </c>
      <c r="E43" s="314">
        <v>0</v>
      </c>
      <c r="F43" s="314"/>
    </row>
    <row r="44" spans="1:6" ht="15" customHeight="1">
      <c r="A44" s="315"/>
      <c r="B44" s="314"/>
      <c r="C44" s="310"/>
      <c r="D44" s="311"/>
      <c r="E44" s="314"/>
      <c r="F44" s="314"/>
    </row>
    <row r="45" spans="1:6" ht="15" customHeight="1">
      <c r="A45" s="315"/>
      <c r="B45" s="305">
        <v>4023084311</v>
      </c>
      <c r="C45" s="310"/>
      <c r="D45" s="307" t="s">
        <v>673</v>
      </c>
      <c r="E45" s="305">
        <v>195201785010</v>
      </c>
      <c r="F45" s="305">
        <v>191178700699</v>
      </c>
    </row>
    <row r="46" spans="1:6" ht="15" customHeight="1">
      <c r="A46" s="315"/>
      <c r="B46" s="305">
        <v>2688620465</v>
      </c>
      <c r="C46" s="306">
        <v>2100</v>
      </c>
      <c r="D46" s="307" t="s">
        <v>674</v>
      </c>
      <c r="E46" s="305">
        <v>2723450036</v>
      </c>
      <c r="F46" s="305">
        <f>E46-B46</f>
        <v>34829571</v>
      </c>
    </row>
    <row r="47" spans="1:6" ht="15" customHeight="1">
      <c r="A47" s="315"/>
      <c r="B47" s="319">
        <v>-291344513</v>
      </c>
      <c r="C47" s="310">
        <v>2120</v>
      </c>
      <c r="D47" s="311" t="s">
        <v>675</v>
      </c>
      <c r="E47" s="319">
        <v>-325091194</v>
      </c>
      <c r="F47" s="319">
        <f>E47-B47</f>
        <v>-33746681</v>
      </c>
    </row>
    <row r="48" spans="1:6" ht="15" customHeight="1">
      <c r="A48" s="315"/>
      <c r="B48" s="314">
        <v>0</v>
      </c>
      <c r="C48" s="310">
        <v>2121</v>
      </c>
      <c r="D48" s="311" t="s">
        <v>676</v>
      </c>
      <c r="E48" s="314">
        <v>0</v>
      </c>
      <c r="F48" s="314">
        <v>0</v>
      </c>
    </row>
    <row r="49" spans="1:6" ht="15" customHeight="1">
      <c r="A49" s="316"/>
      <c r="B49" s="314">
        <v>291344513</v>
      </c>
      <c r="C49" s="310">
        <v>2122</v>
      </c>
      <c r="D49" s="311" t="s">
        <v>551</v>
      </c>
      <c r="E49" s="314">
        <v>325091194</v>
      </c>
      <c r="F49" s="314">
        <f>E49-B49</f>
        <v>33746681</v>
      </c>
    </row>
    <row r="50" spans="1:6" ht="15" customHeight="1">
      <c r="A50" s="316"/>
      <c r="B50" s="309">
        <v>2397275952</v>
      </c>
      <c r="C50" s="310">
        <v>2140</v>
      </c>
      <c r="D50" s="311" t="s">
        <v>677</v>
      </c>
      <c r="E50" s="309">
        <v>2398358842</v>
      </c>
      <c r="F50" s="309">
        <f>E50-B50</f>
        <v>1082890</v>
      </c>
    </row>
    <row r="51" spans="1:6" ht="15" customHeight="1">
      <c r="A51" s="315"/>
      <c r="B51" s="314">
        <v>27043280</v>
      </c>
      <c r="C51" s="310">
        <v>2141</v>
      </c>
      <c r="D51" s="311" t="s">
        <v>556</v>
      </c>
      <c r="E51" s="314">
        <v>28126170</v>
      </c>
      <c r="F51" s="314">
        <f>E51-B51</f>
        <v>1082890</v>
      </c>
    </row>
    <row r="52" spans="1:6" ht="15" customHeight="1">
      <c r="A52" s="315"/>
      <c r="B52" s="314">
        <v>2370232672</v>
      </c>
      <c r="C52" s="310">
        <v>2142</v>
      </c>
      <c r="D52" s="311" t="s">
        <v>678</v>
      </c>
      <c r="E52" s="314">
        <v>2370232672</v>
      </c>
      <c r="F52" s="314">
        <v>0</v>
      </c>
    </row>
    <row r="53" spans="1:6" ht="15" customHeight="1">
      <c r="A53" s="315"/>
      <c r="B53" s="314"/>
      <c r="C53" s="310"/>
      <c r="D53" s="311"/>
      <c r="E53" s="314"/>
      <c r="F53" s="314"/>
    </row>
    <row r="54" spans="1:6" ht="15" customHeight="1">
      <c r="A54" s="315"/>
      <c r="B54" s="305">
        <v>620000000</v>
      </c>
      <c r="C54" s="306">
        <v>2200</v>
      </c>
      <c r="D54" s="307" t="s">
        <v>679</v>
      </c>
      <c r="E54" s="305">
        <v>2613850000</v>
      </c>
      <c r="F54" s="305">
        <v>1993850000</v>
      </c>
    </row>
    <row r="55" spans="1:6" ht="15" customHeight="1">
      <c r="A55" s="315"/>
      <c r="B55" s="319">
        <v>-620000000</v>
      </c>
      <c r="C55" s="310">
        <v>2220</v>
      </c>
      <c r="D55" s="311" t="s">
        <v>680</v>
      </c>
      <c r="E55" s="319">
        <v>-2613850000</v>
      </c>
      <c r="F55" s="319">
        <v>-1993850000</v>
      </c>
    </row>
    <row r="56" spans="1:6" ht="15" customHeight="1">
      <c r="A56" s="315"/>
      <c r="B56" s="314">
        <v>620000000</v>
      </c>
      <c r="C56" s="310">
        <v>2221</v>
      </c>
      <c r="D56" s="311" t="s">
        <v>559</v>
      </c>
      <c r="E56" s="314">
        <v>2613850000</v>
      </c>
      <c r="F56" s="314">
        <f>E56-B56</f>
        <v>1993850000</v>
      </c>
    </row>
    <row r="57" spans="1:6" ht="15" customHeight="1">
      <c r="A57" s="315"/>
      <c r="B57" s="314">
        <v>0</v>
      </c>
      <c r="C57" s="310">
        <v>2228</v>
      </c>
      <c r="D57" s="311" t="s">
        <v>681</v>
      </c>
      <c r="E57" s="314">
        <v>0</v>
      </c>
      <c r="F57" s="314">
        <f>E57-B57</f>
        <v>0</v>
      </c>
    </row>
    <row r="58" spans="1:6" ht="15" customHeight="1">
      <c r="A58" s="315"/>
      <c r="B58" s="314">
        <v>0</v>
      </c>
      <c r="C58" s="310">
        <v>2229</v>
      </c>
      <c r="D58" s="311" t="s">
        <v>682</v>
      </c>
      <c r="E58" s="314">
        <v>0</v>
      </c>
      <c r="F58" s="314"/>
    </row>
    <row r="59" spans="1:6" ht="15" customHeight="1">
      <c r="A59" s="315"/>
      <c r="B59" s="314"/>
      <c r="C59" s="310"/>
      <c r="D59" s="311"/>
      <c r="E59" s="314"/>
      <c r="F59" s="314"/>
    </row>
    <row r="60" spans="1:6" ht="15" customHeight="1">
      <c r="A60" s="315"/>
      <c r="B60" s="305">
        <v>714463846</v>
      </c>
      <c r="C60" s="306">
        <v>3100</v>
      </c>
      <c r="D60" s="307" t="s">
        <v>634</v>
      </c>
      <c r="E60" s="305">
        <v>189864484974</v>
      </c>
      <c r="F60" s="305">
        <v>189150021128</v>
      </c>
    </row>
    <row r="61" spans="1:6" ht="15" customHeight="1">
      <c r="A61" s="315"/>
      <c r="B61" s="319">
        <v>-714463846</v>
      </c>
      <c r="C61" s="310">
        <v>3110</v>
      </c>
      <c r="D61" s="311" t="s">
        <v>683</v>
      </c>
      <c r="E61" s="319">
        <v>-222133260435</v>
      </c>
      <c r="F61" s="319">
        <v>-221418796589</v>
      </c>
    </row>
    <row r="62" spans="1:6" ht="15" customHeight="1">
      <c r="A62" s="315"/>
      <c r="B62" s="314">
        <v>714463846</v>
      </c>
      <c r="C62" s="310">
        <v>3111</v>
      </c>
      <c r="D62" s="311" t="s">
        <v>684</v>
      </c>
      <c r="E62" s="314">
        <v>183290411103</v>
      </c>
      <c r="F62" s="314">
        <f>E62-B62</f>
        <v>182575947257</v>
      </c>
    </row>
    <row r="63" spans="1:6" ht="15" customHeight="1">
      <c r="A63" s="316"/>
      <c r="B63" s="305"/>
      <c r="C63" s="321">
        <v>3113</v>
      </c>
      <c r="D63" s="311" t="s">
        <v>633</v>
      </c>
      <c r="E63" s="314">
        <v>38842849332</v>
      </c>
      <c r="F63" s="314">
        <f>E63-B63</f>
        <v>38842849332</v>
      </c>
    </row>
    <row r="64" spans="1:6" ht="15" customHeight="1">
      <c r="A64" s="315"/>
      <c r="B64" s="314"/>
      <c r="C64" s="310"/>
      <c r="D64" s="311"/>
      <c r="E64" s="314"/>
      <c r="F64" s="314"/>
    </row>
    <row r="65" spans="1:6" ht="15" customHeight="1">
      <c r="A65" s="315"/>
      <c r="B65" s="309">
        <v>0</v>
      </c>
      <c r="C65" s="310">
        <v>3120</v>
      </c>
      <c r="D65" s="311" t="s">
        <v>685</v>
      </c>
      <c r="E65" s="319">
        <v>-2999144962</v>
      </c>
      <c r="F65" s="319">
        <v>-2999144962</v>
      </c>
    </row>
    <row r="66" spans="1:6" ht="15" customHeight="1">
      <c r="A66" s="315"/>
      <c r="B66" s="319">
        <v>0</v>
      </c>
      <c r="C66" s="310">
        <v>3123</v>
      </c>
      <c r="D66" s="311" t="s">
        <v>686</v>
      </c>
      <c r="E66" s="314">
        <v>1000000000</v>
      </c>
      <c r="F66" s="314">
        <f>E66-B66</f>
        <v>1000000000</v>
      </c>
    </row>
    <row r="67" spans="1:6" ht="15" customHeight="1">
      <c r="A67" s="315"/>
      <c r="B67" s="314">
        <v>0</v>
      </c>
      <c r="C67" s="310">
        <v>3129</v>
      </c>
      <c r="D67" s="311" t="s">
        <v>687</v>
      </c>
      <c r="E67" s="314">
        <v>1999144962</v>
      </c>
      <c r="F67" s="314">
        <f>E67-B67</f>
        <v>1999144962</v>
      </c>
    </row>
    <row r="68" spans="1:6" ht="15" customHeight="1">
      <c r="A68" s="315"/>
      <c r="B68" s="314"/>
      <c r="C68" s="310"/>
      <c r="D68" s="311"/>
      <c r="E68" s="197"/>
      <c r="F68" s="197"/>
    </row>
    <row r="69" spans="1:6" ht="15" customHeight="1">
      <c r="A69" s="315"/>
      <c r="B69" s="314"/>
      <c r="C69" s="310">
        <v>3130</v>
      </c>
      <c r="D69" s="307" t="s">
        <v>688</v>
      </c>
      <c r="E69" s="322">
        <v>-35267920423</v>
      </c>
      <c r="F69" s="322">
        <v>-35267920423</v>
      </c>
    </row>
    <row r="70" spans="1:6" ht="15" customHeight="1">
      <c r="A70" s="315"/>
      <c r="B70" s="314"/>
      <c r="C70" s="310">
        <v>3131</v>
      </c>
      <c r="D70" s="311" t="s">
        <v>640</v>
      </c>
      <c r="E70" s="320">
        <v>-35252420443</v>
      </c>
      <c r="F70" s="320">
        <f>E70</f>
        <v>-35252420443</v>
      </c>
    </row>
    <row r="71" spans="1:6" ht="15" customHeight="1">
      <c r="A71" s="315"/>
      <c r="B71" s="314"/>
      <c r="C71" s="310">
        <v>3132</v>
      </c>
      <c r="D71" s="311" t="s">
        <v>689</v>
      </c>
      <c r="E71" s="314"/>
      <c r="F71" s="314"/>
    </row>
    <row r="72" spans="1:6" ht="15" customHeight="1">
      <c r="A72" s="315"/>
      <c r="B72" s="314"/>
      <c r="C72" s="310">
        <v>3133</v>
      </c>
      <c r="D72" s="311" t="s">
        <v>641</v>
      </c>
      <c r="E72" s="320">
        <v>-15499980</v>
      </c>
      <c r="F72" s="320">
        <f>E72</f>
        <v>-15499980</v>
      </c>
    </row>
    <row r="73" spans="1:6" ht="15" customHeight="1">
      <c r="A73" s="315"/>
      <c r="B73" s="314"/>
      <c r="C73" s="310"/>
      <c r="D73" s="311"/>
      <c r="E73" s="314"/>
      <c r="F73" s="314"/>
    </row>
    <row r="74" spans="1:6" ht="15" customHeight="1">
      <c r="A74" s="315"/>
      <c r="B74" s="305">
        <v>604950</v>
      </c>
      <c r="C74" s="310"/>
      <c r="D74" s="307" t="s">
        <v>690</v>
      </c>
      <c r="E74" s="305">
        <v>6658313277</v>
      </c>
      <c r="F74" s="305">
        <v>6657708327</v>
      </c>
    </row>
    <row r="75" spans="1:6" ht="15" customHeight="1">
      <c r="A75" s="315"/>
      <c r="B75" s="314"/>
      <c r="C75" s="306">
        <v>5200</v>
      </c>
      <c r="D75" s="307" t="s">
        <v>691</v>
      </c>
      <c r="E75" s="305">
        <v>508200000</v>
      </c>
      <c r="F75" s="305">
        <f>E75-B75</f>
        <v>508200000</v>
      </c>
    </row>
    <row r="76" spans="1:6" ht="15" customHeight="1">
      <c r="A76" s="315"/>
      <c r="B76" s="314"/>
      <c r="C76" s="310">
        <v>5210</v>
      </c>
      <c r="D76" s="311" t="s">
        <v>692</v>
      </c>
      <c r="E76" s="314"/>
      <c r="F76" s="314"/>
    </row>
    <row r="77" spans="1:6" ht="15" customHeight="1">
      <c r="A77" s="315"/>
      <c r="B77" s="314"/>
      <c r="C77" s="310">
        <v>5217</v>
      </c>
      <c r="D77" s="311" t="s">
        <v>693</v>
      </c>
      <c r="E77" s="314"/>
      <c r="F77" s="314"/>
    </row>
    <row r="78" spans="1:6" ht="15" customHeight="1">
      <c r="A78" s="315"/>
      <c r="B78" s="314"/>
      <c r="C78" s="310"/>
      <c r="D78" s="311"/>
      <c r="E78" s="314"/>
      <c r="F78" s="314"/>
    </row>
    <row r="79" spans="1:6" ht="15" customHeight="1">
      <c r="A79" s="315"/>
      <c r="B79" s="314"/>
      <c r="C79" s="310">
        <v>5220</v>
      </c>
      <c r="D79" s="311" t="s">
        <v>694</v>
      </c>
      <c r="E79" s="319">
        <v>-508200000</v>
      </c>
      <c r="F79" s="319">
        <f>E79</f>
        <v>-508200000</v>
      </c>
    </row>
    <row r="80" spans="1:6" ht="15" customHeight="1">
      <c r="A80" s="315"/>
      <c r="B80" s="314"/>
      <c r="C80" s="310">
        <v>5221</v>
      </c>
      <c r="D80" s="311" t="s">
        <v>695</v>
      </c>
      <c r="E80" s="314">
        <v>0</v>
      </c>
      <c r="F80" s="314">
        <v>0</v>
      </c>
    </row>
    <row r="81" spans="1:6" ht="15" customHeight="1">
      <c r="A81" s="315"/>
      <c r="B81" s="314"/>
      <c r="C81" s="310">
        <v>5222</v>
      </c>
      <c r="D81" s="311" t="s">
        <v>696</v>
      </c>
      <c r="E81" s="314">
        <v>508200000</v>
      </c>
      <c r="F81" s="314">
        <f>E81</f>
        <v>508200000</v>
      </c>
    </row>
    <row r="82" spans="1:6" ht="15" customHeight="1">
      <c r="A82" s="315"/>
      <c r="B82" s="314"/>
      <c r="C82" s="310">
        <v>5230</v>
      </c>
      <c r="D82" s="311" t="s">
        <v>697</v>
      </c>
      <c r="E82" s="319">
        <v>0</v>
      </c>
      <c r="F82" s="319">
        <f>E82</f>
        <v>0</v>
      </c>
    </row>
    <row r="83" spans="1:6" ht="15" customHeight="1">
      <c r="A83" s="315"/>
      <c r="B83" s="314"/>
      <c r="C83" s="310">
        <v>5224</v>
      </c>
      <c r="D83" s="311" t="s">
        <v>698</v>
      </c>
      <c r="E83" s="314">
        <v>0</v>
      </c>
      <c r="F83" s="314">
        <f>E83</f>
        <v>0</v>
      </c>
    </row>
    <row r="84" spans="1:6" ht="15" customHeight="1">
      <c r="A84" s="315"/>
      <c r="B84" s="314"/>
      <c r="C84" s="310"/>
      <c r="D84" s="311"/>
      <c r="E84" s="314"/>
      <c r="F84" s="314"/>
    </row>
    <row r="85" spans="1:6" ht="15" customHeight="1">
      <c r="A85" s="315"/>
      <c r="B85" s="305">
        <v>604950</v>
      </c>
      <c r="C85" s="306">
        <v>5400</v>
      </c>
      <c r="D85" s="307" t="s">
        <v>699</v>
      </c>
      <c r="E85" s="305">
        <v>6150113277</v>
      </c>
      <c r="F85" s="305">
        <v>6149508327</v>
      </c>
    </row>
    <row r="86" spans="1:6" ht="15" customHeight="1">
      <c r="A86" s="315"/>
      <c r="B86" s="314"/>
      <c r="C86" s="310">
        <v>5410</v>
      </c>
      <c r="D86" s="311" t="s">
        <v>700</v>
      </c>
      <c r="E86" s="319">
        <v>-202864305</v>
      </c>
      <c r="F86" s="319">
        <f>E86</f>
        <v>-202864305</v>
      </c>
    </row>
    <row r="87" spans="1:6" ht="15" customHeight="1">
      <c r="A87" s="315"/>
      <c r="B87" s="314"/>
      <c r="C87" s="310">
        <v>5411</v>
      </c>
      <c r="D87" s="311" t="s">
        <v>701</v>
      </c>
      <c r="E87" s="314">
        <v>202864305</v>
      </c>
      <c r="F87" s="314">
        <f>E87-B87</f>
        <v>202864305</v>
      </c>
    </row>
    <row r="88" spans="1:6" ht="15" customHeight="1">
      <c r="A88" s="315"/>
      <c r="B88" s="314"/>
      <c r="C88" s="310"/>
      <c r="D88" s="311"/>
      <c r="E88" s="314"/>
      <c r="F88" s="314"/>
    </row>
    <row r="89" spans="1:6" ht="15" customHeight="1">
      <c r="A89" s="315"/>
      <c r="B89" s="314"/>
      <c r="C89" s="310">
        <v>5420</v>
      </c>
      <c r="D89" s="311" t="s">
        <v>702</v>
      </c>
      <c r="E89" s="319">
        <v>-3295054998</v>
      </c>
      <c r="F89" s="319">
        <v>-3295054998</v>
      </c>
    </row>
    <row r="90" spans="1:6" ht="15" customHeight="1">
      <c r="A90" s="315"/>
      <c r="B90" s="314"/>
      <c r="C90" s="310">
        <v>5421</v>
      </c>
      <c r="D90" s="311" t="s">
        <v>703</v>
      </c>
      <c r="E90" s="314">
        <v>2719369</v>
      </c>
      <c r="F90" s="314">
        <f>E90-B90</f>
        <v>2719369</v>
      </c>
    </row>
    <row r="91" spans="1:6" ht="15" customHeight="1">
      <c r="A91" s="316"/>
      <c r="B91" s="305"/>
      <c r="C91" s="310">
        <v>5427</v>
      </c>
      <c r="D91" s="311" t="s">
        <v>704</v>
      </c>
      <c r="E91" s="314">
        <v>2682653481</v>
      </c>
      <c r="F91" s="314">
        <v>2682653481</v>
      </c>
    </row>
    <row r="92" spans="1:6" ht="15" customHeight="1">
      <c r="A92" s="316"/>
      <c r="B92" s="305"/>
      <c r="C92" s="310">
        <v>5424</v>
      </c>
      <c r="D92" s="311" t="s">
        <v>705</v>
      </c>
      <c r="E92" s="314">
        <v>0</v>
      </c>
      <c r="F92" s="314">
        <v>0</v>
      </c>
    </row>
    <row r="93" spans="1:6" ht="15" customHeight="1">
      <c r="A93" s="316"/>
      <c r="B93" s="305"/>
      <c r="C93" s="310">
        <v>5426</v>
      </c>
      <c r="D93" s="311" t="s">
        <v>706</v>
      </c>
      <c r="E93" s="314">
        <v>609682148</v>
      </c>
      <c r="F93" s="314">
        <f>E93</f>
        <v>609682148</v>
      </c>
    </row>
    <row r="94" spans="1:6" ht="15" customHeight="1">
      <c r="A94" s="316"/>
      <c r="B94" s="309">
        <v>604950</v>
      </c>
      <c r="C94" s="310">
        <v>5430</v>
      </c>
      <c r="D94" s="311" t="s">
        <v>707</v>
      </c>
      <c r="E94" s="309">
        <v>2652193974</v>
      </c>
      <c r="F94" s="309">
        <f>2651589024</f>
        <v>2651589024</v>
      </c>
    </row>
    <row r="95" spans="1:6" ht="15" customHeight="1">
      <c r="A95" s="315"/>
      <c r="B95" s="314"/>
      <c r="C95" s="310">
        <v>5431</v>
      </c>
      <c r="D95" s="311" t="s">
        <v>708</v>
      </c>
      <c r="E95" s="314">
        <v>1810206269</v>
      </c>
      <c r="F95" s="314">
        <f>E95-B95</f>
        <v>1810206269</v>
      </c>
    </row>
    <row r="96" spans="1:6" ht="15" customHeight="1">
      <c r="A96" s="315"/>
      <c r="B96" s="314"/>
      <c r="C96" s="310">
        <v>5432</v>
      </c>
      <c r="D96" s="311" t="s">
        <v>709</v>
      </c>
      <c r="E96" s="315">
        <v>0</v>
      </c>
      <c r="F96" s="314">
        <v>0</v>
      </c>
    </row>
    <row r="97" spans="1:6" ht="15" customHeight="1">
      <c r="A97" s="315"/>
      <c r="B97" s="314">
        <v>604950</v>
      </c>
      <c r="C97" s="310">
        <v>5439</v>
      </c>
      <c r="D97" s="311" t="s">
        <v>710</v>
      </c>
      <c r="E97" s="314">
        <v>841987705</v>
      </c>
      <c r="F97" s="314">
        <f>E97-B97</f>
        <v>841382755</v>
      </c>
    </row>
    <row r="98" spans="1:6" ht="15" customHeight="1">
      <c r="A98" s="315"/>
      <c r="B98" s="314"/>
      <c r="C98" s="310"/>
      <c r="D98" s="311"/>
      <c r="E98" s="314"/>
      <c r="F98" s="314"/>
    </row>
    <row r="99" spans="1:6" ht="15" customHeight="1">
      <c r="A99" s="316">
        <v>6657708327</v>
      </c>
      <c r="B99" s="305">
        <v>7272576414</v>
      </c>
      <c r="C99" s="310"/>
      <c r="D99" s="307" t="s">
        <v>711</v>
      </c>
      <c r="E99" s="305">
        <v>614868087</v>
      </c>
      <c r="F99" s="314"/>
    </row>
    <row r="100" spans="1:6" ht="15" customHeight="1">
      <c r="A100" s="316">
        <f>B100</f>
        <v>343548560</v>
      </c>
      <c r="B100" s="305">
        <v>343548560</v>
      </c>
      <c r="C100" s="306">
        <v>4100</v>
      </c>
      <c r="D100" s="307" t="s">
        <v>712</v>
      </c>
      <c r="E100" s="305"/>
      <c r="F100" s="305"/>
    </row>
    <row r="101" spans="1:6" ht="15" customHeight="1">
      <c r="A101" s="318">
        <f>B101</f>
        <v>-343548560</v>
      </c>
      <c r="B101" s="319">
        <v>-343548560</v>
      </c>
      <c r="C101" s="310">
        <v>4120</v>
      </c>
      <c r="D101" s="311" t="s">
        <v>713</v>
      </c>
      <c r="E101" s="314"/>
      <c r="F101" s="314"/>
    </row>
    <row r="102" spans="1:6" ht="15" customHeight="1">
      <c r="A102" s="315">
        <f>B102-E102</f>
        <v>145424814</v>
      </c>
      <c r="B102" s="314">
        <v>145424814</v>
      </c>
      <c r="C102" s="310">
        <v>4121</v>
      </c>
      <c r="D102" s="311" t="s">
        <v>714</v>
      </c>
      <c r="E102" s="314"/>
      <c r="F102" s="314"/>
    </row>
    <row r="103" spans="1:6" ht="15" customHeight="1">
      <c r="A103" s="315">
        <f>B103-E103</f>
        <v>82678340</v>
      </c>
      <c r="B103" s="314">
        <v>82678340</v>
      </c>
      <c r="C103" s="310">
        <v>4122</v>
      </c>
      <c r="D103" s="311" t="s">
        <v>715</v>
      </c>
      <c r="E103" s="314"/>
      <c r="F103" s="314"/>
    </row>
    <row r="104" spans="1:6" ht="15" customHeight="1">
      <c r="A104" s="315">
        <v>42304306</v>
      </c>
      <c r="B104" s="314">
        <v>42304306</v>
      </c>
      <c r="C104" s="310">
        <v>4123</v>
      </c>
      <c r="D104" s="311" t="s">
        <v>716</v>
      </c>
      <c r="E104" s="314"/>
      <c r="F104" s="314"/>
    </row>
    <row r="105" spans="1:6" ht="15" customHeight="1">
      <c r="A105" s="315">
        <f>B105-E105</f>
        <v>12638370</v>
      </c>
      <c r="B105" s="314">
        <v>12638370</v>
      </c>
      <c r="C105" s="310">
        <v>4124</v>
      </c>
      <c r="D105" s="311" t="s">
        <v>717</v>
      </c>
      <c r="E105" s="314"/>
      <c r="F105" s="314"/>
    </row>
    <row r="106" spans="1:6" ht="15" customHeight="1">
      <c r="A106" s="315">
        <v>60502730</v>
      </c>
      <c r="B106" s="314">
        <v>60502730</v>
      </c>
      <c r="C106" s="310">
        <v>4125</v>
      </c>
      <c r="D106" s="311" t="s">
        <v>718</v>
      </c>
      <c r="E106" s="314"/>
      <c r="F106" s="314"/>
    </row>
    <row r="107" spans="1:6" ht="15" customHeight="1">
      <c r="A107" s="315">
        <f>B107-E107</f>
        <v>0</v>
      </c>
      <c r="B107" s="314">
        <v>0</v>
      </c>
      <c r="C107" s="310">
        <v>4127</v>
      </c>
      <c r="D107" s="311" t="s">
        <v>719</v>
      </c>
      <c r="E107" s="314"/>
      <c r="F107" s="314"/>
    </row>
    <row r="108" spans="2:6" ht="15" customHeight="1">
      <c r="B108" s="314"/>
      <c r="C108" s="310"/>
      <c r="D108" s="311"/>
      <c r="E108" s="314"/>
      <c r="F108" s="314"/>
    </row>
    <row r="109" spans="1:6" ht="15" customHeight="1">
      <c r="A109" s="324">
        <v>1201716286</v>
      </c>
      <c r="B109" s="325">
        <v>1206902225</v>
      </c>
      <c r="C109" s="306">
        <v>4200</v>
      </c>
      <c r="D109" s="307" t="s">
        <v>720</v>
      </c>
      <c r="E109" s="305">
        <v>5185939</v>
      </c>
      <c r="F109" s="314"/>
    </row>
    <row r="110" spans="1:6" ht="15" customHeight="1">
      <c r="A110" s="318">
        <v>-532035560</v>
      </c>
      <c r="B110" s="319">
        <v>-537221499</v>
      </c>
      <c r="C110" s="310">
        <v>4210</v>
      </c>
      <c r="D110" s="311" t="s">
        <v>721</v>
      </c>
      <c r="E110" s="319">
        <v>-5185939</v>
      </c>
      <c r="F110" s="314"/>
    </row>
    <row r="111" spans="1:6" ht="15" customHeight="1">
      <c r="A111" s="315">
        <f>B111-E111</f>
        <v>29953836</v>
      </c>
      <c r="B111" s="314">
        <v>29953836</v>
      </c>
      <c r="C111" s="310">
        <v>4211</v>
      </c>
      <c r="D111" s="311" t="s">
        <v>722</v>
      </c>
      <c r="E111" s="314"/>
      <c r="F111" s="314"/>
    </row>
    <row r="112" spans="1:6" ht="15" customHeight="1">
      <c r="A112" s="315">
        <f>B112-E112</f>
        <v>20950129</v>
      </c>
      <c r="B112" s="314">
        <v>20950129</v>
      </c>
      <c r="C112" s="310">
        <v>4212</v>
      </c>
      <c r="D112" s="311" t="s">
        <v>723</v>
      </c>
      <c r="E112" s="314"/>
      <c r="F112" s="314"/>
    </row>
    <row r="113" spans="1:6" ht="15" customHeight="1">
      <c r="A113" s="315">
        <f>B113-E113</f>
        <v>370200000</v>
      </c>
      <c r="B113" s="314">
        <v>370200000</v>
      </c>
      <c r="C113" s="310">
        <v>4215</v>
      </c>
      <c r="D113" s="311" t="s">
        <v>724</v>
      </c>
      <c r="E113" s="314"/>
      <c r="F113" s="314"/>
    </row>
    <row r="114" spans="1:6" ht="15" customHeight="1">
      <c r="A114" s="315">
        <v>3183950</v>
      </c>
      <c r="B114" s="326">
        <v>3183950</v>
      </c>
      <c r="C114" s="310">
        <v>4216</v>
      </c>
      <c r="D114" s="311" t="s">
        <v>725</v>
      </c>
      <c r="E114" s="314"/>
      <c r="F114" s="314"/>
    </row>
    <row r="115" spans="1:6" ht="15" customHeight="1">
      <c r="A115" s="315">
        <v>107747645</v>
      </c>
      <c r="B115" s="314">
        <v>112933584</v>
      </c>
      <c r="C115" s="310">
        <v>4219</v>
      </c>
      <c r="D115" s="311" t="s">
        <v>726</v>
      </c>
      <c r="E115" s="314">
        <v>5185939</v>
      </c>
      <c r="F115" s="305"/>
    </row>
    <row r="116" spans="1:6" ht="15" customHeight="1">
      <c r="A116" s="315"/>
      <c r="B116" s="314"/>
      <c r="C116" s="310"/>
      <c r="D116" s="311"/>
      <c r="E116" s="314"/>
      <c r="F116" s="314"/>
    </row>
    <row r="117" spans="1:6" ht="15" customHeight="1">
      <c r="A117" s="318">
        <f>B117</f>
        <v>-415618046</v>
      </c>
      <c r="B117" s="318">
        <v>-415618046</v>
      </c>
      <c r="C117" s="310">
        <v>4220</v>
      </c>
      <c r="D117" s="311" t="s">
        <v>727</v>
      </c>
      <c r="E117" s="314"/>
      <c r="F117" s="314"/>
    </row>
    <row r="118" spans="1:6" ht="15" customHeight="1">
      <c r="A118" s="315">
        <f>B118-E118</f>
        <v>4062400</v>
      </c>
      <c r="B118" s="315">
        <v>4062400</v>
      </c>
      <c r="C118" s="310">
        <v>4221</v>
      </c>
      <c r="D118" s="311" t="s">
        <v>728</v>
      </c>
      <c r="E118" s="314"/>
      <c r="F118" s="314"/>
    </row>
    <row r="119" spans="1:6" ht="15" customHeight="1">
      <c r="A119" s="315">
        <f>B119-E119</f>
        <v>8155400</v>
      </c>
      <c r="B119" s="315">
        <v>8155400</v>
      </c>
      <c r="C119" s="310">
        <v>4222</v>
      </c>
      <c r="D119" s="311" t="s">
        <v>729</v>
      </c>
      <c r="E119" s="314"/>
      <c r="F119" s="314"/>
    </row>
    <row r="120" spans="1:6" ht="15" customHeight="1">
      <c r="A120" s="315">
        <f>B120-E120</f>
        <v>34507767</v>
      </c>
      <c r="B120" s="315">
        <v>34507767</v>
      </c>
      <c r="C120" s="310">
        <v>4223</v>
      </c>
      <c r="D120" s="311" t="s">
        <v>730</v>
      </c>
      <c r="E120" s="314"/>
      <c r="F120" s="314"/>
    </row>
    <row r="121" spans="1:6" ht="15" customHeight="1">
      <c r="A121" s="315">
        <f>B121-E121</f>
        <v>33828608</v>
      </c>
      <c r="B121" s="315">
        <v>33828608</v>
      </c>
      <c r="C121" s="310">
        <v>4225</v>
      </c>
      <c r="D121" s="311" t="s">
        <v>731</v>
      </c>
      <c r="E121" s="314"/>
      <c r="F121" s="314"/>
    </row>
    <row r="122" spans="1:6" ht="15" customHeight="1">
      <c r="A122" s="315">
        <v>139718554</v>
      </c>
      <c r="B122" s="315">
        <v>139718554</v>
      </c>
      <c r="C122" s="310">
        <v>4226</v>
      </c>
      <c r="D122" s="311" t="s">
        <v>732</v>
      </c>
      <c r="E122" s="314"/>
      <c r="F122" s="314"/>
    </row>
    <row r="123" spans="1:6" ht="15" customHeight="1">
      <c r="A123" s="315">
        <v>3905385</v>
      </c>
      <c r="B123" s="315">
        <v>3905385</v>
      </c>
      <c r="C123" s="310">
        <v>4227</v>
      </c>
      <c r="D123" s="311" t="s">
        <v>733</v>
      </c>
      <c r="E123" s="314"/>
      <c r="F123" s="314"/>
    </row>
    <row r="124" spans="1:6" ht="15" customHeight="1">
      <c r="A124" s="315">
        <v>175003582</v>
      </c>
      <c r="B124" s="315">
        <v>175003582</v>
      </c>
      <c r="C124" s="310">
        <v>4228</v>
      </c>
      <c r="D124" s="311" t="s">
        <v>734</v>
      </c>
      <c r="E124" s="314"/>
      <c r="F124" s="314"/>
    </row>
    <row r="125" spans="1:6" ht="15" customHeight="1">
      <c r="A125" s="315">
        <f>B125-E125</f>
        <v>16436350</v>
      </c>
      <c r="B125" s="315">
        <v>16436350</v>
      </c>
      <c r="C125" s="310">
        <v>4229</v>
      </c>
      <c r="D125" s="311" t="s">
        <v>735</v>
      </c>
      <c r="E125" s="314"/>
      <c r="F125" s="314"/>
    </row>
    <row r="126" spans="1:6" ht="15" customHeight="1">
      <c r="A126" s="315"/>
      <c r="B126" s="314"/>
      <c r="C126" s="310"/>
      <c r="D126" s="311"/>
      <c r="E126" s="314"/>
      <c r="F126" s="314"/>
    </row>
    <row r="127" spans="1:6" ht="15" customHeight="1">
      <c r="A127" s="318">
        <f>B127</f>
        <v>-254062680</v>
      </c>
      <c r="B127" s="318">
        <v>-254062680</v>
      </c>
      <c r="C127" s="310">
        <v>4230</v>
      </c>
      <c r="D127" s="311" t="s">
        <v>736</v>
      </c>
      <c r="E127" s="314"/>
      <c r="F127" s="314"/>
    </row>
    <row r="128" spans="1:6" ht="15" customHeight="1">
      <c r="A128" s="315">
        <f>B128-E128</f>
        <v>14680392</v>
      </c>
      <c r="B128" s="315">
        <v>14680392</v>
      </c>
      <c r="C128" s="310">
        <v>4231</v>
      </c>
      <c r="D128" s="311" t="s">
        <v>737</v>
      </c>
      <c r="E128" s="305"/>
      <c r="F128" s="305"/>
    </row>
    <row r="129" spans="1:6" ht="15" customHeight="1">
      <c r="A129" s="315">
        <f>B129-E129</f>
        <v>3650460</v>
      </c>
      <c r="B129" s="315">
        <v>3650460</v>
      </c>
      <c r="C129" s="310">
        <v>4232</v>
      </c>
      <c r="D129" s="311" t="s">
        <v>738</v>
      </c>
      <c r="E129" s="305"/>
      <c r="F129" s="305"/>
    </row>
    <row r="130" spans="1:6" ht="15" customHeight="1">
      <c r="A130" s="315">
        <f>B130-E130</f>
        <v>62496870</v>
      </c>
      <c r="B130" s="315">
        <v>62496870</v>
      </c>
      <c r="C130" s="310">
        <v>4233</v>
      </c>
      <c r="D130" s="311" t="s">
        <v>739</v>
      </c>
      <c r="E130" s="314"/>
      <c r="F130" s="314"/>
    </row>
    <row r="131" spans="1:6" ht="15" customHeight="1">
      <c r="A131" s="315">
        <f>B131-E131</f>
        <v>59030970</v>
      </c>
      <c r="B131" s="315">
        <v>59030970</v>
      </c>
      <c r="C131" s="310">
        <v>4234</v>
      </c>
      <c r="D131" s="311" t="s">
        <v>740</v>
      </c>
      <c r="E131" s="314"/>
      <c r="F131" s="314"/>
    </row>
    <row r="132" spans="1:6" ht="15" customHeight="1">
      <c r="A132" s="315">
        <v>102363088</v>
      </c>
      <c r="B132" s="315">
        <v>102363088</v>
      </c>
      <c r="C132" s="310">
        <v>4236</v>
      </c>
      <c r="D132" s="311" t="s">
        <v>741</v>
      </c>
      <c r="E132" s="314"/>
      <c r="F132" s="314"/>
    </row>
    <row r="133" spans="1:6" ht="15" customHeight="1">
      <c r="A133" s="315">
        <v>2849930</v>
      </c>
      <c r="B133" s="315">
        <v>2849930</v>
      </c>
      <c r="C133" s="310">
        <v>4237</v>
      </c>
      <c r="D133" s="311" t="s">
        <v>742</v>
      </c>
      <c r="E133" s="314"/>
      <c r="F133" s="314"/>
    </row>
    <row r="134" spans="1:6" ht="15" customHeight="1">
      <c r="A134" s="315">
        <f>B134</f>
        <v>8990970</v>
      </c>
      <c r="B134" s="315">
        <v>8990970</v>
      </c>
      <c r="C134" s="310">
        <v>4239</v>
      </c>
      <c r="D134" s="311" t="s">
        <v>743</v>
      </c>
      <c r="E134" s="314"/>
      <c r="F134" s="314"/>
    </row>
    <row r="135" spans="1:6" ht="15" customHeight="1">
      <c r="A135" s="315"/>
      <c r="B135" s="314"/>
      <c r="C135" s="310"/>
      <c r="D135" s="311"/>
      <c r="E135" s="314"/>
      <c r="F135" s="314"/>
    </row>
    <row r="136" spans="1:6" ht="15" customHeight="1">
      <c r="A136" s="315">
        <v>0</v>
      </c>
      <c r="B136" s="314">
        <v>0</v>
      </c>
      <c r="C136" s="306">
        <v>4300</v>
      </c>
      <c r="D136" s="307" t="s">
        <v>744</v>
      </c>
      <c r="E136" s="314"/>
      <c r="F136" s="314"/>
    </row>
    <row r="137" spans="1:6" ht="15" customHeight="1">
      <c r="A137" s="315">
        <v>0</v>
      </c>
      <c r="B137" s="314">
        <v>0</v>
      </c>
      <c r="C137" s="310">
        <v>4320</v>
      </c>
      <c r="D137" s="311" t="s">
        <v>745</v>
      </c>
      <c r="E137" s="314"/>
      <c r="F137" s="314"/>
    </row>
    <row r="138" spans="1:6" ht="15" customHeight="1">
      <c r="A138" s="315">
        <v>0</v>
      </c>
      <c r="B138" s="314">
        <v>0</v>
      </c>
      <c r="C138" s="310">
        <v>4321</v>
      </c>
      <c r="D138" s="311" t="s">
        <v>746</v>
      </c>
      <c r="E138" s="314"/>
      <c r="F138" s="314"/>
    </row>
    <row r="139" spans="1:6" ht="15" customHeight="1">
      <c r="A139" s="316"/>
      <c r="B139" s="305"/>
      <c r="C139" s="306"/>
      <c r="D139" s="307"/>
      <c r="E139" s="305"/>
      <c r="F139" s="305"/>
    </row>
    <row r="140" spans="1:6" ht="15" customHeight="1">
      <c r="A140" s="316">
        <v>2686986740</v>
      </c>
      <c r="B140" s="316">
        <v>2686986740</v>
      </c>
      <c r="C140" s="306">
        <v>4400</v>
      </c>
      <c r="D140" s="307" t="s">
        <v>747</v>
      </c>
      <c r="E140" s="305"/>
      <c r="F140" s="305"/>
    </row>
    <row r="141" spans="1:6" ht="15" customHeight="1">
      <c r="A141" s="318">
        <f>B141</f>
        <v>-2663196895</v>
      </c>
      <c r="B141" s="318">
        <v>-2663196895</v>
      </c>
      <c r="C141" s="310">
        <v>4420</v>
      </c>
      <c r="D141" s="311" t="s">
        <v>748</v>
      </c>
      <c r="E141" s="314"/>
      <c r="F141" s="314"/>
    </row>
    <row r="142" spans="1:6" ht="15" customHeight="1">
      <c r="A142" s="315">
        <f>B142</f>
        <v>5459</v>
      </c>
      <c r="B142" s="314">
        <v>5459</v>
      </c>
      <c r="C142" s="310">
        <v>4421</v>
      </c>
      <c r="D142" s="311" t="s">
        <v>749</v>
      </c>
      <c r="E142" s="314"/>
      <c r="F142" s="314"/>
    </row>
    <row r="143" spans="1:6" ht="15" customHeight="1">
      <c r="A143" s="315">
        <v>0</v>
      </c>
      <c r="B143" s="314">
        <v>0</v>
      </c>
      <c r="C143" s="310">
        <v>4423</v>
      </c>
      <c r="D143" s="311" t="s">
        <v>750</v>
      </c>
      <c r="E143" s="314"/>
      <c r="F143" s="314"/>
    </row>
    <row r="144" spans="1:6" ht="15" customHeight="1">
      <c r="A144" s="315">
        <v>4327800</v>
      </c>
      <c r="B144" s="314">
        <v>4327800</v>
      </c>
      <c r="C144" s="310">
        <v>4426</v>
      </c>
      <c r="D144" s="311" t="s">
        <v>751</v>
      </c>
      <c r="E144" s="314"/>
      <c r="F144" s="314"/>
    </row>
    <row r="145" spans="1:6" ht="15" customHeight="1">
      <c r="A145" s="315">
        <v>2682653481</v>
      </c>
      <c r="B145" s="315">
        <v>2682653481</v>
      </c>
      <c r="C145" s="310">
        <v>4428</v>
      </c>
      <c r="D145" s="311" t="s">
        <v>752</v>
      </c>
      <c r="E145" s="314"/>
      <c r="F145" s="314"/>
    </row>
    <row r="146" spans="1:6" ht="15" customHeight="1">
      <c r="A146" s="315">
        <v>0</v>
      </c>
      <c r="B146" s="314">
        <v>0</v>
      </c>
      <c r="C146" s="310">
        <v>4429</v>
      </c>
      <c r="D146" s="311" t="s">
        <v>753</v>
      </c>
      <c r="E146" s="314"/>
      <c r="F146" s="314"/>
    </row>
    <row r="147" spans="1:6" ht="15" customHeight="1">
      <c r="A147" s="315"/>
      <c r="B147" s="314"/>
      <c r="C147" s="310"/>
      <c r="D147" s="311"/>
      <c r="E147" s="314"/>
      <c r="F147" s="314"/>
    </row>
    <row r="148" spans="1:6" ht="15" customHeight="1">
      <c r="A148" s="316">
        <f>B148</f>
        <v>1802776336</v>
      </c>
      <c r="B148" s="316">
        <v>1802776336</v>
      </c>
      <c r="C148" s="306">
        <v>4500</v>
      </c>
      <c r="D148" s="307" t="s">
        <v>754</v>
      </c>
      <c r="E148" s="314"/>
      <c r="F148" s="314"/>
    </row>
    <row r="149" spans="1:6" ht="15" customHeight="1">
      <c r="A149" s="318">
        <f>B149</f>
        <v>-1802776336</v>
      </c>
      <c r="B149" s="318">
        <v>-1802776336</v>
      </c>
      <c r="C149" s="310">
        <v>4510</v>
      </c>
      <c r="D149" s="311" t="s">
        <v>755</v>
      </c>
      <c r="E149" s="314"/>
      <c r="F149" s="314"/>
    </row>
    <row r="150" spans="1:6" ht="15" customHeight="1">
      <c r="A150" s="315">
        <f>B150-E150</f>
        <v>502776336</v>
      </c>
      <c r="B150" s="315">
        <v>502776336</v>
      </c>
      <c r="C150" s="310">
        <v>4511</v>
      </c>
      <c r="D150" s="311" t="s">
        <v>756</v>
      </c>
      <c r="E150" s="314"/>
      <c r="F150" s="314"/>
    </row>
    <row r="151" spans="1:6" ht="15" customHeight="1">
      <c r="A151" s="315">
        <f>B151</f>
        <v>300000000</v>
      </c>
      <c r="B151" s="315">
        <v>300000000</v>
      </c>
      <c r="C151" s="310">
        <v>4512</v>
      </c>
      <c r="D151" s="311" t="s">
        <v>757</v>
      </c>
      <c r="E151" s="314"/>
      <c r="F151" s="314"/>
    </row>
    <row r="152" spans="1:6" ht="15" customHeight="1">
      <c r="A152" s="315">
        <f>B152</f>
        <v>1000000000</v>
      </c>
      <c r="B152" s="315">
        <v>1000000000</v>
      </c>
      <c r="C152" s="310">
        <v>4513</v>
      </c>
      <c r="D152" s="311" t="s">
        <v>758</v>
      </c>
      <c r="E152" s="314"/>
      <c r="F152" s="314"/>
    </row>
    <row r="153" spans="1:6" ht="15" customHeight="1">
      <c r="A153" s="315"/>
      <c r="B153" s="314"/>
      <c r="C153" s="310"/>
      <c r="D153" s="311"/>
      <c r="E153" s="314"/>
      <c r="F153" s="314"/>
    </row>
    <row r="154" spans="1:6" ht="15" customHeight="1">
      <c r="A154" s="316">
        <v>622680405</v>
      </c>
      <c r="B154" s="316">
        <v>1232362553</v>
      </c>
      <c r="C154" s="306">
        <v>3100</v>
      </c>
      <c r="D154" s="307" t="s">
        <v>759</v>
      </c>
      <c r="E154" s="305">
        <v>609682148</v>
      </c>
      <c r="F154" s="314"/>
    </row>
    <row r="155" spans="1:6" ht="15" customHeight="1">
      <c r="A155" s="318">
        <v>-7071103</v>
      </c>
      <c r="B155" s="318">
        <v>-616753251</v>
      </c>
      <c r="C155" s="310">
        <v>3110</v>
      </c>
      <c r="D155" s="311" t="s">
        <v>760</v>
      </c>
      <c r="E155" s="318">
        <v>-609682148</v>
      </c>
      <c r="F155" s="314"/>
    </row>
    <row r="156" spans="1:6" ht="15" customHeight="1">
      <c r="A156" s="327">
        <v>1234200</v>
      </c>
      <c r="B156" s="327">
        <v>610916348</v>
      </c>
      <c r="C156" s="310">
        <v>3111</v>
      </c>
      <c r="D156" s="311" t="s">
        <v>761</v>
      </c>
      <c r="E156" s="314">
        <v>609682148</v>
      </c>
      <c r="F156" s="314"/>
    </row>
    <row r="157" spans="1:6" ht="15" customHeight="1">
      <c r="A157" s="315">
        <f>B157</f>
        <v>5836903</v>
      </c>
      <c r="B157" s="315">
        <v>5836903</v>
      </c>
      <c r="C157" s="310">
        <v>3113</v>
      </c>
      <c r="D157" s="311" t="s">
        <v>762</v>
      </c>
      <c r="E157" s="314"/>
      <c r="F157" s="314"/>
    </row>
    <row r="158" spans="1:6" ht="15" customHeight="1">
      <c r="A158" s="318">
        <f>B158</f>
        <v>-632755134</v>
      </c>
      <c r="B158" s="318">
        <v>-632755134</v>
      </c>
      <c r="C158" s="310">
        <v>3120</v>
      </c>
      <c r="D158" s="311" t="s">
        <v>763</v>
      </c>
      <c r="E158" s="314"/>
      <c r="F158" s="314"/>
    </row>
    <row r="159" spans="1:6" ht="15" customHeight="1">
      <c r="A159" s="318">
        <v>500000000</v>
      </c>
      <c r="B159" s="319">
        <v>500000000</v>
      </c>
      <c r="C159" s="310">
        <v>3123</v>
      </c>
      <c r="D159" s="311" t="s">
        <v>764</v>
      </c>
      <c r="E159" s="314"/>
      <c r="F159" s="314"/>
    </row>
    <row r="160" spans="1:6" ht="15" customHeight="1">
      <c r="A160" s="315">
        <f>B160</f>
        <v>132755134</v>
      </c>
      <c r="B160" s="315">
        <v>132755134</v>
      </c>
      <c r="C160" s="310">
        <v>3129</v>
      </c>
      <c r="D160" s="311" t="s">
        <v>765</v>
      </c>
      <c r="E160" s="314"/>
      <c r="F160" s="314"/>
    </row>
    <row r="161" spans="1:6" ht="15" customHeight="1">
      <c r="A161" s="317">
        <v>-17145832</v>
      </c>
      <c r="B161" s="320">
        <v>-17145832</v>
      </c>
      <c r="C161" s="310"/>
      <c r="D161" s="307" t="s">
        <v>641</v>
      </c>
      <c r="E161" s="314"/>
      <c r="F161" s="314"/>
    </row>
    <row r="162" spans="1:6" ht="15" customHeight="1">
      <c r="A162" s="328">
        <v>-1645852</v>
      </c>
      <c r="B162" s="322">
        <v>-1645852</v>
      </c>
      <c r="C162" s="310">
        <v>3132</v>
      </c>
      <c r="D162" s="311" t="s">
        <v>766</v>
      </c>
      <c r="E162" s="314"/>
      <c r="F162" s="314"/>
    </row>
    <row r="163" spans="1:6" ht="15" customHeight="1">
      <c r="A163" s="317">
        <f>B163</f>
        <v>-15499980</v>
      </c>
      <c r="B163" s="322">
        <v>-15499980</v>
      </c>
      <c r="C163" s="310">
        <v>3133</v>
      </c>
      <c r="D163" s="311" t="s">
        <v>767</v>
      </c>
      <c r="E163" s="314"/>
      <c r="F163" s="314"/>
    </row>
    <row r="164" spans="1:6" ht="15" customHeight="1">
      <c r="A164" s="316"/>
      <c r="B164" s="305"/>
      <c r="C164" s="306"/>
      <c r="D164" s="307"/>
      <c r="E164" s="305"/>
      <c r="F164" s="305"/>
    </row>
    <row r="165" spans="1:6" ht="25.5" customHeight="1">
      <c r="A165" s="329">
        <v>197836409026</v>
      </c>
      <c r="B165" s="330">
        <v>283804908108</v>
      </c>
      <c r="C165" s="628" t="s">
        <v>768</v>
      </c>
      <c r="D165" s="629"/>
      <c r="E165" s="330">
        <v>283804908108</v>
      </c>
      <c r="F165" s="329">
        <v>197836409026</v>
      </c>
    </row>
  </sheetData>
  <mergeCells count="6">
    <mergeCell ref="A1:F1"/>
    <mergeCell ref="A2:F2"/>
    <mergeCell ref="C165:D165"/>
    <mergeCell ref="A4:B4"/>
    <mergeCell ref="C4:D4"/>
    <mergeCell ref="E4:F4"/>
  </mergeCells>
  <printOptions/>
  <pageMargins left="0.7874015748031497" right="0.7480314960629921" top="0.984251968503937" bottom="0.8" header="0.5118110236220472" footer="0.5118110236220472"/>
  <pageSetup firstPageNumber="61" useFirstPageNumber="1" horizontalDpi="600" verticalDpi="600" orientation="landscape" paperSize="9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1:L11"/>
  <sheetViews>
    <sheetView showGridLines="0" workbookViewId="0" topLeftCell="A1">
      <selection activeCell="H28" sqref="H28"/>
    </sheetView>
  </sheetViews>
  <sheetFormatPr defaultColWidth="8.88671875" defaultRowHeight="13.5"/>
  <cols>
    <col min="1" max="4" width="8.88671875" style="1" customWidth="1"/>
    <col min="5" max="5" width="10.3359375" style="1" bestFit="1" customWidth="1"/>
    <col min="6" max="11" width="8.88671875" style="1" customWidth="1"/>
    <col min="12" max="12" width="15.3359375" style="1" customWidth="1"/>
    <col min="13" max="16384" width="8.88671875" style="1" customWidth="1"/>
  </cols>
  <sheetData>
    <row r="11" spans="1:12" ht="61.5">
      <c r="A11" s="379" t="s">
        <v>378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</row>
  </sheetData>
  <mergeCells count="1">
    <mergeCell ref="A11:L11"/>
  </mergeCells>
  <printOptions/>
  <pageMargins left="0.7480314960629921" right="0.7480314960629921" top="1.1811023622047245" bottom="0.787401574803149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1:L11"/>
  <sheetViews>
    <sheetView showGridLines="0" workbookViewId="0" topLeftCell="A1">
      <selection activeCell="B35" sqref="B35"/>
    </sheetView>
  </sheetViews>
  <sheetFormatPr defaultColWidth="8.88671875" defaultRowHeight="13.5"/>
  <cols>
    <col min="1" max="1" width="8.88671875" style="1" customWidth="1"/>
    <col min="2" max="2" width="7.6640625" style="1" customWidth="1"/>
    <col min="3" max="3" width="6.3359375" style="1" customWidth="1"/>
    <col min="4" max="4" width="8.88671875" style="1" customWidth="1"/>
    <col min="5" max="5" width="10.3359375" style="1" bestFit="1" customWidth="1"/>
    <col min="6" max="11" width="8.88671875" style="1" customWidth="1"/>
    <col min="12" max="12" width="15.3359375" style="1" customWidth="1"/>
    <col min="13" max="16384" width="8.88671875" style="1" customWidth="1"/>
  </cols>
  <sheetData>
    <row r="11" spans="1:12" ht="61.5">
      <c r="A11" s="379" t="s">
        <v>769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</row>
  </sheetData>
  <mergeCells count="1">
    <mergeCell ref="A11:L11"/>
  </mergeCells>
  <printOptions/>
  <pageMargins left="0.7480314960629921" right="0.7480314960629921" top="1.1811023622047245" bottom="0.787401574803149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1:L11"/>
  <sheetViews>
    <sheetView showGridLines="0" tabSelected="1" workbookViewId="0" topLeftCell="A1">
      <selection activeCell="B35" sqref="B35"/>
    </sheetView>
  </sheetViews>
  <sheetFormatPr defaultColWidth="8.88671875" defaultRowHeight="13.5"/>
  <cols>
    <col min="1" max="1" width="8.88671875" style="1" customWidth="1"/>
    <col min="2" max="2" width="7.6640625" style="1" customWidth="1"/>
    <col min="3" max="3" width="6.3359375" style="1" customWidth="1"/>
    <col min="4" max="4" width="8.88671875" style="1" customWidth="1"/>
    <col min="5" max="5" width="10.3359375" style="1" bestFit="1" customWidth="1"/>
    <col min="6" max="11" width="8.88671875" style="1" customWidth="1"/>
    <col min="12" max="12" width="15.3359375" style="1" customWidth="1"/>
    <col min="13" max="16384" width="8.88671875" style="1" customWidth="1"/>
  </cols>
  <sheetData>
    <row r="11" spans="1:12" ht="61.5">
      <c r="A11" s="379" t="s">
        <v>769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</row>
  </sheetData>
  <mergeCells count="1">
    <mergeCell ref="A11:L11"/>
  </mergeCells>
  <printOptions/>
  <pageMargins left="0.7480314960629921" right="0.7480314960629921" top="1.1811023622047245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cols>
    <col min="1" max="16384" width="8.88671875" style="37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12"/>
  <sheetViews>
    <sheetView showGridLines="0" workbookViewId="0" topLeftCell="A1">
      <selection activeCell="A5" sqref="A5"/>
    </sheetView>
  </sheetViews>
  <sheetFormatPr defaultColWidth="8.88671875" defaultRowHeight="13.5"/>
  <cols>
    <col min="1" max="11" width="8.88671875" style="1" customWidth="1"/>
    <col min="12" max="12" width="15.3359375" style="1" customWidth="1"/>
    <col min="13" max="16384" width="8.88671875" style="1" customWidth="1"/>
  </cols>
  <sheetData>
    <row r="12" spans="1:12" ht="61.5">
      <c r="A12" s="379" t="s">
        <v>114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</row>
  </sheetData>
  <mergeCells count="1">
    <mergeCell ref="A12:L12"/>
  </mergeCells>
  <printOptions/>
  <pageMargins left="0.7480314960629921" right="0.7480314960629921" top="1.1811023622047245" bottom="0.7874015748031497" header="0.5118110236220472" footer="0.5118110236220472"/>
  <pageSetup horizontalDpi="600" verticalDpi="600" orientation="landscape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2:L12"/>
  <sheetViews>
    <sheetView showGridLines="0" workbookViewId="0" topLeftCell="A4">
      <selection activeCell="D35" sqref="D35"/>
    </sheetView>
  </sheetViews>
  <sheetFormatPr defaultColWidth="8.88671875" defaultRowHeight="13.5"/>
  <cols>
    <col min="1" max="11" width="8.88671875" style="1" customWidth="1"/>
    <col min="12" max="12" width="15.3359375" style="1" customWidth="1"/>
    <col min="13" max="16384" width="8.88671875" style="1" customWidth="1"/>
  </cols>
  <sheetData>
    <row r="12" spans="1:12" ht="61.5">
      <c r="A12" s="379" t="s">
        <v>206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</row>
  </sheetData>
  <mergeCells count="1">
    <mergeCell ref="A12:L12"/>
  </mergeCells>
  <printOptions/>
  <pageMargins left="0.7480314960629921" right="0.7480314960629921" top="1.1811023622047245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1"/>
  <sheetViews>
    <sheetView showGridLines="0" workbookViewId="0" topLeftCell="A1">
      <selection activeCell="A3" sqref="A3"/>
    </sheetView>
  </sheetViews>
  <sheetFormatPr defaultColWidth="8.88671875" defaultRowHeight="13.5"/>
  <cols>
    <col min="1" max="1" width="5.4453125" style="1" customWidth="1"/>
    <col min="2" max="2" width="16.6640625" style="1" customWidth="1"/>
    <col min="3" max="3" width="16.99609375" style="1" customWidth="1"/>
    <col min="4" max="5" width="12.3359375" style="1" customWidth="1"/>
    <col min="6" max="6" width="12.99609375" style="8" customWidth="1"/>
    <col min="7" max="7" width="36.3359375" style="1" customWidth="1"/>
    <col min="8" max="16384" width="8.88671875" style="1" customWidth="1"/>
  </cols>
  <sheetData>
    <row r="1" spans="1:7" ht="20.25">
      <c r="A1" s="391" t="s">
        <v>5</v>
      </c>
      <c r="B1" s="391"/>
      <c r="C1" s="391"/>
      <c r="D1" s="391"/>
      <c r="E1" s="391"/>
      <c r="F1" s="391"/>
      <c r="G1" s="391"/>
    </row>
    <row r="2" spans="1:7" ht="15" customHeight="1">
      <c r="A2" s="392" t="s">
        <v>256</v>
      </c>
      <c r="B2" s="392"/>
      <c r="C2" s="392"/>
      <c r="D2" s="392"/>
      <c r="E2" s="392"/>
      <c r="F2" s="392"/>
      <c r="G2" s="392"/>
    </row>
    <row r="3" spans="1:7" ht="15" customHeight="1">
      <c r="A3" s="16" t="s">
        <v>4</v>
      </c>
      <c r="B3" s="17"/>
      <c r="C3" s="17"/>
      <c r="D3" s="17"/>
      <c r="E3" s="17"/>
      <c r="F3" s="18" t="s">
        <v>0</v>
      </c>
      <c r="G3" s="19" t="s">
        <v>50</v>
      </c>
    </row>
    <row r="4" spans="1:7" ht="15" customHeight="1">
      <c r="A4" s="393" t="s">
        <v>1</v>
      </c>
      <c r="B4" s="394"/>
      <c r="C4" s="395"/>
      <c r="D4" s="396" t="s">
        <v>58</v>
      </c>
      <c r="E4" s="377" t="s">
        <v>56</v>
      </c>
      <c r="F4" s="373" t="s">
        <v>57</v>
      </c>
      <c r="G4" s="339" t="s">
        <v>105</v>
      </c>
    </row>
    <row r="5" spans="1:7" ht="15" customHeight="1">
      <c r="A5" s="375" t="s">
        <v>2</v>
      </c>
      <c r="B5" s="376"/>
      <c r="C5" s="22" t="s">
        <v>3</v>
      </c>
      <c r="D5" s="397"/>
      <c r="E5" s="362"/>
      <c r="F5" s="374"/>
      <c r="G5" s="340"/>
    </row>
    <row r="6" spans="1:7" ht="15" customHeight="1">
      <c r="A6" s="342">
        <v>5200</v>
      </c>
      <c r="B6" s="343"/>
      <c r="C6" s="344"/>
      <c r="D6" s="354">
        <f>D18+D12+D8</f>
        <v>400000000</v>
      </c>
      <c r="E6" s="356">
        <f>E18+E12+E8</f>
        <v>508200000</v>
      </c>
      <c r="F6" s="384">
        <f>E6-D6</f>
        <v>108200000</v>
      </c>
      <c r="G6" s="11"/>
    </row>
    <row r="7" spans="1:7" ht="15" customHeight="1">
      <c r="A7" s="348" t="s">
        <v>61</v>
      </c>
      <c r="B7" s="338"/>
      <c r="C7" s="345"/>
      <c r="D7" s="385"/>
      <c r="E7" s="383"/>
      <c r="F7" s="385"/>
      <c r="G7" s="25"/>
    </row>
    <row r="8" spans="1:7" ht="15" customHeight="1">
      <c r="A8" s="26"/>
      <c r="B8" s="27">
        <v>5210</v>
      </c>
      <c r="C8" s="28"/>
      <c r="D8" s="357">
        <v>0</v>
      </c>
      <c r="E8" s="358">
        <v>0</v>
      </c>
      <c r="F8" s="364">
        <f>E8-D8</f>
        <v>0</v>
      </c>
      <c r="G8" s="29"/>
    </row>
    <row r="9" spans="1:7" ht="15" customHeight="1">
      <c r="A9" s="26"/>
      <c r="B9" s="30" t="s">
        <v>119</v>
      </c>
      <c r="C9" s="28"/>
      <c r="D9" s="386"/>
      <c r="E9" s="359"/>
      <c r="F9" s="365"/>
      <c r="G9" s="25"/>
    </row>
    <row r="10" spans="1:7" ht="15" customHeight="1">
      <c r="A10" s="26"/>
      <c r="B10" s="30"/>
      <c r="C10" s="32">
        <v>5217</v>
      </c>
      <c r="D10" s="384">
        <v>0</v>
      </c>
      <c r="E10" s="382">
        <v>0</v>
      </c>
      <c r="F10" s="364">
        <f>E10-D10</f>
        <v>0</v>
      </c>
      <c r="G10" s="29"/>
    </row>
    <row r="11" spans="1:7" ht="15" customHeight="1">
      <c r="A11" s="26"/>
      <c r="B11" s="30"/>
      <c r="C11" s="33" t="s">
        <v>74</v>
      </c>
      <c r="D11" s="385"/>
      <c r="E11" s="383"/>
      <c r="F11" s="365"/>
      <c r="G11" s="25"/>
    </row>
    <row r="12" spans="1:7" ht="15" customHeight="1">
      <c r="A12" s="26"/>
      <c r="B12" s="34">
        <v>5220</v>
      </c>
      <c r="C12" s="35"/>
      <c r="D12" s="384">
        <f>D16+D14</f>
        <v>400000000</v>
      </c>
      <c r="E12" s="382">
        <f>E16+E14</f>
        <v>508200000</v>
      </c>
      <c r="F12" s="384">
        <f>E12-D12</f>
        <v>108200000</v>
      </c>
      <c r="G12" s="29"/>
    </row>
    <row r="13" spans="1:7" ht="15" customHeight="1">
      <c r="A13" s="26"/>
      <c r="B13" s="30" t="s">
        <v>120</v>
      </c>
      <c r="C13" s="24"/>
      <c r="D13" s="385"/>
      <c r="E13" s="383"/>
      <c r="F13" s="385"/>
      <c r="G13" s="25"/>
    </row>
    <row r="14" spans="1:7" ht="15" customHeight="1">
      <c r="A14" s="26"/>
      <c r="B14" s="30"/>
      <c r="C14" s="14">
        <v>5221</v>
      </c>
      <c r="D14" s="357">
        <v>0</v>
      </c>
      <c r="E14" s="358">
        <v>0</v>
      </c>
      <c r="F14" s="364">
        <f>E14-D14</f>
        <v>0</v>
      </c>
      <c r="G14" s="387"/>
    </row>
    <row r="15" spans="1:7" ht="15" customHeight="1">
      <c r="A15" s="26"/>
      <c r="B15" s="30"/>
      <c r="C15" s="33" t="s">
        <v>75</v>
      </c>
      <c r="D15" s="385"/>
      <c r="E15" s="383"/>
      <c r="F15" s="365"/>
      <c r="G15" s="388"/>
    </row>
    <row r="16" spans="1:7" ht="15" customHeight="1">
      <c r="A16" s="26"/>
      <c r="B16" s="30"/>
      <c r="C16" s="14">
        <v>5222</v>
      </c>
      <c r="D16" s="357">
        <v>400000000</v>
      </c>
      <c r="E16" s="382">
        <v>508200000</v>
      </c>
      <c r="F16" s="384">
        <f>E16-D16</f>
        <v>108200000</v>
      </c>
      <c r="G16" s="387" t="s">
        <v>268</v>
      </c>
    </row>
    <row r="17" spans="1:7" ht="15" customHeight="1">
      <c r="A17" s="36"/>
      <c r="B17" s="37"/>
      <c r="C17" s="33" t="s">
        <v>76</v>
      </c>
      <c r="D17" s="385"/>
      <c r="E17" s="383"/>
      <c r="F17" s="385"/>
      <c r="G17" s="388"/>
    </row>
    <row r="18" spans="1:7" ht="15" customHeight="1">
      <c r="A18" s="26"/>
      <c r="B18" s="34">
        <v>5230</v>
      </c>
      <c r="C18" s="35"/>
      <c r="D18" s="384">
        <f>D20</f>
        <v>0</v>
      </c>
      <c r="E18" s="382">
        <v>0</v>
      </c>
      <c r="F18" s="384">
        <f>E18-D18</f>
        <v>0</v>
      </c>
      <c r="G18" s="29"/>
    </row>
    <row r="19" spans="1:7" ht="15" customHeight="1">
      <c r="A19" s="26"/>
      <c r="B19" s="30" t="s">
        <v>229</v>
      </c>
      <c r="C19" s="24"/>
      <c r="D19" s="385"/>
      <c r="E19" s="383"/>
      <c r="F19" s="385"/>
      <c r="G19" s="25"/>
    </row>
    <row r="20" spans="1:7" ht="15" customHeight="1">
      <c r="A20" s="26"/>
      <c r="B20" s="30"/>
      <c r="C20" s="14">
        <v>5239</v>
      </c>
      <c r="D20" s="357">
        <v>0</v>
      </c>
      <c r="E20" s="358">
        <v>0</v>
      </c>
      <c r="F20" s="384">
        <f>E20-D20</f>
        <v>0</v>
      </c>
      <c r="G20" s="389"/>
    </row>
    <row r="21" spans="1:7" ht="15" customHeight="1">
      <c r="A21" s="26"/>
      <c r="B21" s="30"/>
      <c r="C21" s="33" t="s">
        <v>230</v>
      </c>
      <c r="D21" s="385"/>
      <c r="E21" s="383"/>
      <c r="F21" s="385"/>
      <c r="G21" s="390"/>
    </row>
    <row r="22" spans="1:7" ht="15" customHeight="1">
      <c r="A22" s="346">
        <v>5400</v>
      </c>
      <c r="B22" s="347"/>
      <c r="C22" s="350"/>
      <c r="D22" s="384">
        <f>D32+D28+D24</f>
        <v>2731225000</v>
      </c>
      <c r="E22" s="382">
        <f>E32+E28+E24</f>
        <v>2857172698</v>
      </c>
      <c r="F22" s="384">
        <f>E22-D22</f>
        <v>125947698</v>
      </c>
      <c r="G22" s="29"/>
    </row>
    <row r="23" spans="1:7" ht="15" customHeight="1">
      <c r="A23" s="348" t="s">
        <v>62</v>
      </c>
      <c r="B23" s="349"/>
      <c r="C23" s="351"/>
      <c r="D23" s="385"/>
      <c r="E23" s="383"/>
      <c r="F23" s="385"/>
      <c r="G23" s="25"/>
    </row>
    <row r="24" spans="1:7" ht="15" customHeight="1">
      <c r="A24" s="26" t="s">
        <v>0</v>
      </c>
      <c r="B24" s="27">
        <v>5410</v>
      </c>
      <c r="C24" s="35"/>
      <c r="D24" s="384">
        <v>200000000</v>
      </c>
      <c r="E24" s="382">
        <f>E26</f>
        <v>202864305</v>
      </c>
      <c r="F24" s="384">
        <f>E24-D24</f>
        <v>2864305</v>
      </c>
      <c r="G24" s="29"/>
    </row>
    <row r="25" spans="1:7" ht="15" customHeight="1">
      <c r="A25" s="26"/>
      <c r="B25" s="30" t="s">
        <v>121</v>
      </c>
      <c r="C25" s="24"/>
      <c r="D25" s="385"/>
      <c r="E25" s="383"/>
      <c r="F25" s="385"/>
      <c r="G25" s="25"/>
    </row>
    <row r="26" spans="1:7" ht="15" customHeight="1">
      <c r="A26" s="26"/>
      <c r="B26" s="30"/>
      <c r="C26" s="41">
        <v>5411</v>
      </c>
      <c r="D26" s="384">
        <v>200000000</v>
      </c>
      <c r="E26" s="382">
        <v>202864305</v>
      </c>
      <c r="F26" s="384">
        <f>E26-D26</f>
        <v>2864305</v>
      </c>
      <c r="G26" s="341" t="s">
        <v>81</v>
      </c>
    </row>
    <row r="27" spans="1:7" ht="15" customHeight="1">
      <c r="A27" s="26"/>
      <c r="B27" s="37"/>
      <c r="C27" s="42" t="s">
        <v>122</v>
      </c>
      <c r="D27" s="385"/>
      <c r="E27" s="383"/>
      <c r="F27" s="385"/>
      <c r="G27" s="333"/>
    </row>
    <row r="28" spans="1:7" ht="15" customHeight="1">
      <c r="A28" s="26"/>
      <c r="B28" s="27">
        <v>5420</v>
      </c>
      <c r="C28" s="35"/>
      <c r="D28" s="384">
        <f>D30</f>
        <v>10000000</v>
      </c>
      <c r="E28" s="382">
        <f>E30</f>
        <v>2719369</v>
      </c>
      <c r="F28" s="384">
        <f>E28-D28</f>
        <v>-7280631</v>
      </c>
      <c r="G28" s="29"/>
    </row>
    <row r="29" spans="1:7" ht="15" customHeight="1">
      <c r="A29" s="26"/>
      <c r="B29" s="30" t="s">
        <v>123</v>
      </c>
      <c r="C29" s="24"/>
      <c r="D29" s="385"/>
      <c r="E29" s="383"/>
      <c r="F29" s="385"/>
      <c r="G29" s="25"/>
    </row>
    <row r="30" spans="1:7" ht="15" customHeight="1">
      <c r="A30" s="26"/>
      <c r="B30" s="30"/>
      <c r="C30" s="41">
        <v>5421</v>
      </c>
      <c r="D30" s="384">
        <v>10000000</v>
      </c>
      <c r="E30" s="382">
        <v>2719369</v>
      </c>
      <c r="F30" s="384">
        <f>E30-D30</f>
        <v>-7280631</v>
      </c>
      <c r="G30" s="387" t="s">
        <v>124</v>
      </c>
    </row>
    <row r="31" spans="1:7" ht="15" customHeight="1">
      <c r="A31" s="26"/>
      <c r="B31" s="30"/>
      <c r="C31" s="42" t="s">
        <v>125</v>
      </c>
      <c r="D31" s="385"/>
      <c r="E31" s="383"/>
      <c r="F31" s="385"/>
      <c r="G31" s="388"/>
    </row>
    <row r="32" spans="1:7" ht="15" customHeight="1">
      <c r="A32" s="43"/>
      <c r="B32" s="34">
        <v>5430</v>
      </c>
      <c r="C32" s="39"/>
      <c r="D32" s="380">
        <f>D34+D36</f>
        <v>2521225000</v>
      </c>
      <c r="E32" s="382">
        <f>E34+E36</f>
        <v>2651589024</v>
      </c>
      <c r="F32" s="384">
        <f>E32-D32</f>
        <v>130364024</v>
      </c>
      <c r="G32" s="29"/>
    </row>
    <row r="33" spans="1:7" ht="15" customHeight="1">
      <c r="A33" s="26"/>
      <c r="B33" s="37" t="s">
        <v>63</v>
      </c>
      <c r="C33" s="40"/>
      <c r="D33" s="381"/>
      <c r="E33" s="383"/>
      <c r="F33" s="385"/>
      <c r="G33" s="25"/>
    </row>
    <row r="34" spans="1:7" ht="15" customHeight="1">
      <c r="A34" s="26"/>
      <c r="B34" s="27"/>
      <c r="C34" s="41">
        <v>5431</v>
      </c>
      <c r="D34" s="384">
        <v>1754649000</v>
      </c>
      <c r="E34" s="382">
        <v>1810206269</v>
      </c>
      <c r="F34" s="384">
        <f>E34-D34</f>
        <v>55557269</v>
      </c>
      <c r="G34" s="387" t="s">
        <v>126</v>
      </c>
    </row>
    <row r="35" spans="1:7" ht="15" customHeight="1">
      <c r="A35" s="26"/>
      <c r="B35" s="30"/>
      <c r="C35" s="42" t="s">
        <v>127</v>
      </c>
      <c r="D35" s="385"/>
      <c r="E35" s="383"/>
      <c r="F35" s="385"/>
      <c r="G35" s="388"/>
    </row>
    <row r="36" spans="1:7" ht="15" customHeight="1">
      <c r="A36" s="26"/>
      <c r="B36" s="30"/>
      <c r="C36" s="41">
        <v>5439</v>
      </c>
      <c r="D36" s="384">
        <v>766576000</v>
      </c>
      <c r="E36" s="382">
        <v>841382755</v>
      </c>
      <c r="F36" s="384">
        <f>E36-D36</f>
        <v>74806755</v>
      </c>
      <c r="G36" s="387" t="s">
        <v>128</v>
      </c>
    </row>
    <row r="37" spans="1:7" ht="15" customHeight="1">
      <c r="A37" s="26"/>
      <c r="B37" s="30"/>
      <c r="C37" s="42" t="s">
        <v>79</v>
      </c>
      <c r="D37" s="385"/>
      <c r="E37" s="383"/>
      <c r="F37" s="385"/>
      <c r="G37" s="388"/>
    </row>
    <row r="38" spans="1:7" s="5" customFormat="1" ht="15" customHeight="1">
      <c r="A38" s="346">
        <v>1200</v>
      </c>
      <c r="B38" s="347"/>
      <c r="C38" s="39"/>
      <c r="D38" s="366">
        <v>0</v>
      </c>
      <c r="E38" s="334">
        <f>E51+E45+E41</f>
        <v>242000</v>
      </c>
      <c r="F38" s="384">
        <f>E38</f>
        <v>242000</v>
      </c>
      <c r="G38" s="29"/>
    </row>
    <row r="39" spans="1:7" s="13" customFormat="1" ht="14.25" customHeight="1">
      <c r="A39" s="348" t="s">
        <v>64</v>
      </c>
      <c r="B39" s="349"/>
      <c r="C39" s="40"/>
      <c r="D39" s="367"/>
      <c r="E39" s="335"/>
      <c r="F39" s="385"/>
      <c r="G39" s="25"/>
    </row>
    <row r="40" spans="1:7" ht="14.25" customHeight="1" hidden="1">
      <c r="A40" s="46"/>
      <c r="B40" s="47"/>
      <c r="C40" s="28"/>
      <c r="D40" s="48"/>
      <c r="E40" s="49"/>
      <c r="F40" s="23"/>
      <c r="G40" s="50"/>
    </row>
    <row r="41" spans="1:7" ht="15" customHeight="1">
      <c r="A41" s="26"/>
      <c r="B41" s="27">
        <v>1220</v>
      </c>
      <c r="C41" s="32"/>
      <c r="D41" s="380">
        <v>0</v>
      </c>
      <c r="E41" s="382">
        <v>0</v>
      </c>
      <c r="F41" s="384">
        <v>0</v>
      </c>
      <c r="G41" s="29"/>
    </row>
    <row r="42" spans="1:7" ht="15" customHeight="1">
      <c r="A42" s="26"/>
      <c r="B42" s="30" t="s">
        <v>129</v>
      </c>
      <c r="C42" s="33"/>
      <c r="D42" s="381"/>
      <c r="E42" s="383"/>
      <c r="F42" s="385"/>
      <c r="G42" s="25"/>
    </row>
    <row r="43" spans="1:7" ht="15" customHeight="1">
      <c r="A43" s="43"/>
      <c r="B43" s="51"/>
      <c r="C43" s="41">
        <v>1221</v>
      </c>
      <c r="D43" s="384">
        <v>0</v>
      </c>
      <c r="E43" s="382">
        <v>0</v>
      </c>
      <c r="F43" s="384">
        <v>0</v>
      </c>
      <c r="G43" s="387"/>
    </row>
    <row r="44" spans="1:7" ht="15" customHeight="1">
      <c r="A44" s="26"/>
      <c r="B44" s="52"/>
      <c r="C44" s="42" t="s">
        <v>117</v>
      </c>
      <c r="D44" s="385"/>
      <c r="E44" s="383"/>
      <c r="F44" s="385"/>
      <c r="G44" s="388"/>
    </row>
    <row r="45" spans="1:7" ht="15" customHeight="1">
      <c r="A45" s="26"/>
      <c r="B45" s="27">
        <v>1230</v>
      </c>
      <c r="C45" s="32"/>
      <c r="D45" s="380">
        <v>0</v>
      </c>
      <c r="E45" s="382">
        <v>0</v>
      </c>
      <c r="F45" s="384">
        <v>0</v>
      </c>
      <c r="G45" s="29"/>
    </row>
    <row r="46" spans="1:7" ht="15" customHeight="1">
      <c r="A46" s="26"/>
      <c r="B46" s="30" t="s">
        <v>130</v>
      </c>
      <c r="C46" s="33"/>
      <c r="D46" s="381"/>
      <c r="E46" s="383"/>
      <c r="F46" s="385"/>
      <c r="G46" s="113"/>
    </row>
    <row r="47" spans="1:7" ht="15" customHeight="1">
      <c r="A47" s="43"/>
      <c r="B47" s="51"/>
      <c r="C47" s="41">
        <v>1233</v>
      </c>
      <c r="D47" s="384">
        <v>0</v>
      </c>
      <c r="E47" s="382">
        <v>0</v>
      </c>
      <c r="F47" s="384">
        <v>0</v>
      </c>
      <c r="G47" s="387"/>
    </row>
    <row r="48" spans="1:7" ht="15" customHeight="1">
      <c r="A48" s="26"/>
      <c r="B48" s="51"/>
      <c r="C48" s="42" t="s">
        <v>115</v>
      </c>
      <c r="D48" s="385"/>
      <c r="E48" s="383"/>
      <c r="F48" s="385"/>
      <c r="G48" s="388"/>
    </row>
    <row r="49" spans="1:7" ht="15" customHeight="1">
      <c r="A49" s="43"/>
      <c r="B49" s="51"/>
      <c r="C49" s="41">
        <v>1239</v>
      </c>
      <c r="D49" s="384">
        <v>0</v>
      </c>
      <c r="E49" s="382">
        <v>0</v>
      </c>
      <c r="F49" s="384">
        <v>0</v>
      </c>
      <c r="G49" s="387"/>
    </row>
    <row r="50" spans="1:7" ht="15" customHeight="1">
      <c r="A50" s="26"/>
      <c r="B50" s="52"/>
      <c r="C50" s="42" t="s">
        <v>131</v>
      </c>
      <c r="D50" s="385"/>
      <c r="E50" s="383"/>
      <c r="F50" s="385"/>
      <c r="G50" s="388"/>
    </row>
    <row r="51" spans="1:7" ht="15" customHeight="1">
      <c r="A51" s="26"/>
      <c r="B51" s="27">
        <v>1240</v>
      </c>
      <c r="C51" s="32"/>
      <c r="D51" s="380"/>
      <c r="E51" s="382">
        <f>E53</f>
        <v>242000</v>
      </c>
      <c r="F51" s="384">
        <f>E51</f>
        <v>242000</v>
      </c>
      <c r="G51" s="29"/>
    </row>
    <row r="52" spans="1:7" ht="15" customHeight="1">
      <c r="A52" s="26"/>
      <c r="B52" s="30" t="s">
        <v>257</v>
      </c>
      <c r="C52" s="33"/>
      <c r="D52" s="381"/>
      <c r="E52" s="383"/>
      <c r="F52" s="385"/>
      <c r="G52" s="113"/>
    </row>
    <row r="53" spans="1:7" ht="15" customHeight="1">
      <c r="A53" s="43"/>
      <c r="B53" s="51"/>
      <c r="C53" s="41">
        <v>1241</v>
      </c>
      <c r="D53" s="384"/>
      <c r="E53" s="382">
        <v>242000</v>
      </c>
      <c r="F53" s="384">
        <f>E53</f>
        <v>242000</v>
      </c>
      <c r="G53" s="387"/>
    </row>
    <row r="54" spans="1:7" ht="15" customHeight="1">
      <c r="A54" s="26"/>
      <c r="B54" s="51"/>
      <c r="C54" s="42" t="s">
        <v>258</v>
      </c>
      <c r="D54" s="386"/>
      <c r="E54" s="383"/>
      <c r="F54" s="385"/>
      <c r="G54" s="388"/>
    </row>
    <row r="55" spans="1:7" ht="15" customHeight="1">
      <c r="A55" s="43"/>
      <c r="B55" s="51"/>
      <c r="C55" s="41">
        <v>1249</v>
      </c>
      <c r="D55" s="366">
        <v>0</v>
      </c>
      <c r="E55" s="44"/>
      <c r="F55" s="122"/>
      <c r="G55" s="387"/>
    </row>
    <row r="56" spans="1:7" ht="15" customHeight="1">
      <c r="A56" s="26"/>
      <c r="B56" s="51"/>
      <c r="C56" s="42" t="s">
        <v>259</v>
      </c>
      <c r="D56" s="367"/>
      <c r="E56" s="124">
        <v>0</v>
      </c>
      <c r="F56" s="125">
        <f>E56-D55</f>
        <v>0</v>
      </c>
      <c r="G56" s="388"/>
    </row>
    <row r="57" spans="1:7" ht="30" customHeight="1">
      <c r="A57" s="360" t="s">
        <v>208</v>
      </c>
      <c r="B57" s="361"/>
      <c r="C57" s="28"/>
      <c r="D57" s="123"/>
      <c r="E57" s="124">
        <f>E58</f>
        <v>611328000</v>
      </c>
      <c r="F57" s="125">
        <f>E57</f>
        <v>611328000</v>
      </c>
      <c r="G57" s="25"/>
    </row>
    <row r="58" spans="1:7" ht="15" customHeight="1">
      <c r="A58" s="26" t="s">
        <v>0</v>
      </c>
      <c r="B58" s="27">
        <v>1310</v>
      </c>
      <c r="C58" s="41"/>
      <c r="D58" s="363">
        <v>0</v>
      </c>
      <c r="E58" s="382">
        <f>E60</f>
        <v>611328000</v>
      </c>
      <c r="F58" s="364">
        <f>E58-D58</f>
        <v>611328000</v>
      </c>
      <c r="G58" s="29"/>
    </row>
    <row r="59" spans="1:7" ht="15" customHeight="1">
      <c r="A59" s="26"/>
      <c r="B59" s="30" t="s">
        <v>209</v>
      </c>
      <c r="C59" s="42"/>
      <c r="D59" s="363"/>
      <c r="E59" s="383"/>
      <c r="F59" s="365"/>
      <c r="G59" s="25"/>
    </row>
    <row r="60" spans="1:7" ht="15" customHeight="1">
      <c r="A60" s="43"/>
      <c r="B60" s="51"/>
      <c r="C60" s="41">
        <v>1311</v>
      </c>
      <c r="D60" s="363">
        <v>0</v>
      </c>
      <c r="E60" s="382">
        <v>611328000</v>
      </c>
      <c r="F60" s="364">
        <f>E60-D60</f>
        <v>611328000</v>
      </c>
      <c r="G60" s="387"/>
    </row>
    <row r="61" spans="1:7" ht="15" customHeight="1">
      <c r="A61" s="26"/>
      <c r="B61" s="51"/>
      <c r="C61" s="53" t="s">
        <v>210</v>
      </c>
      <c r="D61" s="363"/>
      <c r="E61" s="383"/>
      <c r="F61" s="365"/>
      <c r="G61" s="388"/>
    </row>
    <row r="62" spans="1:7" s="5" customFormat="1" ht="15" customHeight="1">
      <c r="A62" s="346">
        <v>2200</v>
      </c>
      <c r="B62" s="347"/>
      <c r="C62" s="28"/>
      <c r="D62" s="363">
        <f>D64</f>
        <v>800000000</v>
      </c>
      <c r="E62" s="382">
        <f>E64</f>
        <v>773550000</v>
      </c>
      <c r="F62" s="384">
        <f>E62-D62</f>
        <v>-26450000</v>
      </c>
      <c r="G62" s="29"/>
    </row>
    <row r="63" spans="1:7" s="13" customFormat="1" ht="15" customHeight="1">
      <c r="A63" s="348" t="s">
        <v>65</v>
      </c>
      <c r="B63" s="349"/>
      <c r="C63" s="40"/>
      <c r="D63" s="363"/>
      <c r="E63" s="383"/>
      <c r="F63" s="385"/>
      <c r="G63" s="25"/>
    </row>
    <row r="64" spans="1:7" ht="15" customHeight="1">
      <c r="A64" s="26" t="s">
        <v>0</v>
      </c>
      <c r="B64" s="27">
        <v>2220</v>
      </c>
      <c r="C64" s="96"/>
      <c r="D64" s="363">
        <f>D66</f>
        <v>800000000</v>
      </c>
      <c r="E64" s="358">
        <v>773550000</v>
      </c>
      <c r="F64" s="384">
        <f>E64-D64</f>
        <v>-26450000</v>
      </c>
      <c r="G64" s="50"/>
    </row>
    <row r="65" spans="1:7" ht="15" customHeight="1">
      <c r="A65" s="26"/>
      <c r="B65" s="30" t="s">
        <v>72</v>
      </c>
      <c r="C65" s="42"/>
      <c r="D65" s="363"/>
      <c r="E65" s="383"/>
      <c r="F65" s="385"/>
      <c r="G65" s="25"/>
    </row>
    <row r="66" spans="1:7" ht="15" customHeight="1">
      <c r="A66" s="43"/>
      <c r="B66" s="51"/>
      <c r="C66" s="41">
        <v>2221</v>
      </c>
      <c r="D66" s="363">
        <v>800000000</v>
      </c>
      <c r="E66" s="382">
        <v>773550000</v>
      </c>
      <c r="F66" s="384">
        <f>E66-D66</f>
        <v>-26450000</v>
      </c>
      <c r="G66" s="387" t="s">
        <v>132</v>
      </c>
    </row>
    <row r="67" spans="1:7" ht="15" customHeight="1">
      <c r="A67" s="26"/>
      <c r="B67" s="51"/>
      <c r="C67" s="53" t="s">
        <v>133</v>
      </c>
      <c r="D67" s="363"/>
      <c r="E67" s="383"/>
      <c r="F67" s="385"/>
      <c r="G67" s="388"/>
    </row>
    <row r="68" spans="1:7" ht="15" customHeight="1">
      <c r="A68" s="346" t="s">
        <v>211</v>
      </c>
      <c r="B68" s="347"/>
      <c r="C68" s="28"/>
      <c r="D68" s="363">
        <v>2306771391</v>
      </c>
      <c r="E68" s="358">
        <v>2306771391</v>
      </c>
      <c r="F68" s="364">
        <f>E68-D68</f>
        <v>0</v>
      </c>
      <c r="G68" s="29"/>
    </row>
    <row r="69" spans="1:7" ht="15" customHeight="1">
      <c r="A69" s="348" t="s">
        <v>212</v>
      </c>
      <c r="B69" s="349"/>
      <c r="C69" s="28"/>
      <c r="D69" s="363"/>
      <c r="E69" s="359"/>
      <c r="F69" s="365"/>
      <c r="G69" s="25"/>
    </row>
    <row r="70" spans="1:7" ht="15" customHeight="1">
      <c r="A70" s="26"/>
      <c r="B70" s="27">
        <v>1100</v>
      </c>
      <c r="C70" s="41" t="s">
        <v>0</v>
      </c>
      <c r="D70" s="382">
        <v>2341429523</v>
      </c>
      <c r="E70" s="382">
        <v>2341429523</v>
      </c>
      <c r="F70" s="384">
        <v>0</v>
      </c>
      <c r="G70" s="29"/>
    </row>
    <row r="71" spans="1:7" ht="15" customHeight="1">
      <c r="A71" s="26"/>
      <c r="B71" s="30" t="s">
        <v>134</v>
      </c>
      <c r="C71" s="42" t="s">
        <v>0</v>
      </c>
      <c r="D71" s="383"/>
      <c r="E71" s="383"/>
      <c r="F71" s="385"/>
      <c r="G71" s="25"/>
    </row>
    <row r="72" spans="1:7" ht="15" customHeight="1">
      <c r="A72" s="26"/>
      <c r="B72" s="27" t="s">
        <v>0</v>
      </c>
      <c r="C72" s="41">
        <v>1110</v>
      </c>
      <c r="D72" s="382">
        <v>2262102946</v>
      </c>
      <c r="E72" s="382">
        <v>2262102946</v>
      </c>
      <c r="F72" s="384">
        <v>0</v>
      </c>
      <c r="G72" s="29"/>
    </row>
    <row r="73" spans="1:7" ht="15" customHeight="1">
      <c r="A73" s="26"/>
      <c r="B73" s="30" t="s">
        <v>0</v>
      </c>
      <c r="C73" s="42" t="s">
        <v>104</v>
      </c>
      <c r="D73" s="383"/>
      <c r="E73" s="383"/>
      <c r="F73" s="385"/>
      <c r="G73" s="25"/>
    </row>
    <row r="74" spans="1:7" ht="15" customHeight="1">
      <c r="A74" s="26"/>
      <c r="B74" s="30"/>
      <c r="C74" s="41">
        <v>1120</v>
      </c>
      <c r="D74" s="382">
        <v>79326577</v>
      </c>
      <c r="E74" s="382">
        <v>79326577</v>
      </c>
      <c r="F74" s="384">
        <v>0</v>
      </c>
      <c r="G74" s="29"/>
    </row>
    <row r="75" spans="1:7" ht="15" customHeight="1">
      <c r="A75" s="26"/>
      <c r="B75" s="37"/>
      <c r="C75" s="53" t="s">
        <v>45</v>
      </c>
      <c r="D75" s="383"/>
      <c r="E75" s="383"/>
      <c r="F75" s="385"/>
      <c r="G75" s="25"/>
    </row>
    <row r="76" spans="1:7" ht="13.5" customHeight="1">
      <c r="A76" s="26"/>
      <c r="B76" s="27">
        <v>2100</v>
      </c>
      <c r="C76" s="41" t="s">
        <v>0</v>
      </c>
      <c r="D76" s="382">
        <v>34658132</v>
      </c>
      <c r="E76" s="382">
        <v>34658132</v>
      </c>
      <c r="F76" s="364">
        <f>E76-D76</f>
        <v>0</v>
      </c>
      <c r="G76" s="29"/>
    </row>
    <row r="77" spans="1:7" ht="14.25" customHeight="1">
      <c r="A77" s="26"/>
      <c r="B77" s="30" t="s">
        <v>135</v>
      </c>
      <c r="C77" s="42" t="s">
        <v>0</v>
      </c>
      <c r="D77" s="383"/>
      <c r="E77" s="383"/>
      <c r="F77" s="365"/>
      <c r="G77" s="25"/>
    </row>
    <row r="78" spans="1:7" ht="15" customHeight="1">
      <c r="A78" s="26"/>
      <c r="B78" s="30"/>
      <c r="C78" s="41">
        <v>2120</v>
      </c>
      <c r="D78" s="382">
        <v>34658132</v>
      </c>
      <c r="E78" s="382">
        <v>34658132</v>
      </c>
      <c r="F78" s="364">
        <f>E78-D78</f>
        <v>0</v>
      </c>
      <c r="G78" s="29"/>
    </row>
    <row r="79" spans="1:7" ht="15" customHeight="1">
      <c r="A79" s="26"/>
      <c r="B79" s="30"/>
      <c r="C79" s="53" t="s">
        <v>46</v>
      </c>
      <c r="D79" s="383"/>
      <c r="E79" s="383"/>
      <c r="F79" s="365"/>
      <c r="G79" s="25"/>
    </row>
    <row r="80" spans="1:7" ht="15" customHeight="1">
      <c r="A80" s="26"/>
      <c r="B80" s="30"/>
      <c r="C80" s="41">
        <v>2130</v>
      </c>
      <c r="D80" s="384">
        <v>0</v>
      </c>
      <c r="E80" s="382">
        <v>0</v>
      </c>
      <c r="F80" s="364">
        <f>E80-D80</f>
        <v>0</v>
      </c>
      <c r="G80" s="29"/>
    </row>
    <row r="81" spans="1:7" ht="15" customHeight="1">
      <c r="A81" s="26"/>
      <c r="B81" s="30"/>
      <c r="C81" s="53" t="s">
        <v>47</v>
      </c>
      <c r="D81" s="385"/>
      <c r="E81" s="383"/>
      <c r="F81" s="365"/>
      <c r="G81" s="25"/>
    </row>
    <row r="82" spans="1:7" ht="15" customHeight="1">
      <c r="A82" s="26"/>
      <c r="B82" s="30"/>
      <c r="C82" s="41">
        <v>2140</v>
      </c>
      <c r="D82" s="382">
        <v>0</v>
      </c>
      <c r="E82" s="382">
        <v>0</v>
      </c>
      <c r="F82" s="364">
        <f>E82-D82</f>
        <v>0</v>
      </c>
      <c r="G82" s="29"/>
    </row>
    <row r="83" spans="1:7" ht="15" customHeight="1">
      <c r="A83" s="36"/>
      <c r="B83" s="37"/>
      <c r="C83" s="53" t="s">
        <v>48</v>
      </c>
      <c r="D83" s="383"/>
      <c r="E83" s="383"/>
      <c r="F83" s="364"/>
      <c r="G83" s="50"/>
    </row>
    <row r="84" spans="1:7" ht="15" customHeight="1">
      <c r="A84" s="368" t="s">
        <v>136</v>
      </c>
      <c r="B84" s="369"/>
      <c r="C84" s="370"/>
      <c r="D84" s="353">
        <f>D6+D22+D38+D55+D62+D68</f>
        <v>6237996391</v>
      </c>
      <c r="E84" s="354">
        <f>E6+E22+E38+E57+E62+E68</f>
        <v>7057264089</v>
      </c>
      <c r="F84" s="355">
        <f>E84-D84</f>
        <v>819267698</v>
      </c>
      <c r="G84" s="11"/>
    </row>
    <row r="85" spans="1:7" ht="15" customHeight="1">
      <c r="A85" s="371"/>
      <c r="B85" s="372"/>
      <c r="C85" s="352"/>
      <c r="D85" s="353"/>
      <c r="E85" s="354"/>
      <c r="F85" s="355"/>
      <c r="G85" s="55"/>
    </row>
    <row r="86" ht="15" customHeight="1">
      <c r="C86" s="4"/>
    </row>
    <row r="87" ht="15" customHeight="1">
      <c r="C87" s="4"/>
    </row>
    <row r="88" ht="15" customHeight="1">
      <c r="C88" s="4"/>
    </row>
    <row r="89" ht="15" customHeight="1">
      <c r="C89" s="4"/>
    </row>
    <row r="90" ht="15" customHeight="1">
      <c r="C90" s="4"/>
    </row>
    <row r="91" ht="15" customHeight="1">
      <c r="C91" s="4"/>
    </row>
    <row r="92" ht="15" customHeight="1">
      <c r="C92" s="4"/>
    </row>
    <row r="93" ht="15" customHeight="1">
      <c r="C93" s="4"/>
    </row>
    <row r="94" ht="15" customHeight="1">
      <c r="C94" s="4"/>
    </row>
    <row r="95" ht="15" customHeight="1">
      <c r="C95" s="4"/>
    </row>
    <row r="96" ht="15" customHeight="1">
      <c r="C96" s="4"/>
    </row>
    <row r="97" ht="15" customHeight="1">
      <c r="C97" s="4"/>
    </row>
    <row r="98" ht="15" customHeight="1">
      <c r="C98" s="4"/>
    </row>
    <row r="99" ht="15" customHeight="1">
      <c r="C99" s="4"/>
    </row>
    <row r="100" ht="15" customHeight="1">
      <c r="C100" s="4"/>
    </row>
    <row r="101" ht="15" customHeight="1">
      <c r="C101" s="4"/>
    </row>
    <row r="102" ht="15" customHeight="1">
      <c r="C102" s="4"/>
    </row>
    <row r="103" ht="15" customHeight="1">
      <c r="C103" s="4"/>
    </row>
    <row r="104" ht="15" customHeight="1">
      <c r="C104" s="4"/>
    </row>
    <row r="105" ht="15" customHeight="1">
      <c r="C105" s="4"/>
    </row>
    <row r="106" ht="15" customHeight="1">
      <c r="C106" s="4"/>
    </row>
    <row r="107" ht="15" customHeight="1">
      <c r="C107" s="4"/>
    </row>
    <row r="108" ht="15" customHeight="1">
      <c r="C108" s="4"/>
    </row>
    <row r="109" ht="15" customHeight="1">
      <c r="C109" s="4"/>
    </row>
    <row r="110" ht="15" customHeight="1">
      <c r="C110" s="4"/>
    </row>
    <row r="111" ht="15" customHeight="1">
      <c r="C111" s="4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</sheetData>
  <mergeCells count="151">
    <mergeCell ref="E20:E21"/>
    <mergeCell ref="F20:F21"/>
    <mergeCell ref="G66:G67"/>
    <mergeCell ref="A62:B62"/>
    <mergeCell ref="D62:D63"/>
    <mergeCell ref="E62:E63"/>
    <mergeCell ref="F62:F63"/>
    <mergeCell ref="A63:B63"/>
    <mergeCell ref="D66:D67"/>
    <mergeCell ref="D64:D65"/>
    <mergeCell ref="E64:E65"/>
    <mergeCell ref="F64:F65"/>
    <mergeCell ref="D41:D42"/>
    <mergeCell ref="E41:E42"/>
    <mergeCell ref="F41:F42"/>
    <mergeCell ref="D43:D44"/>
    <mergeCell ref="E43:E44"/>
    <mergeCell ref="F43:F44"/>
    <mergeCell ref="D45:D46"/>
    <mergeCell ref="E45:E46"/>
    <mergeCell ref="F38:F39"/>
    <mergeCell ref="E38:E39"/>
    <mergeCell ref="D38:D39"/>
    <mergeCell ref="A39:B39"/>
    <mergeCell ref="A38:B38"/>
    <mergeCell ref="G36:G37"/>
    <mergeCell ref="G49:G50"/>
    <mergeCell ref="G60:G61"/>
    <mergeCell ref="G16:G17"/>
    <mergeCell ref="G26:G27"/>
    <mergeCell ref="G30:G31"/>
    <mergeCell ref="G34:G35"/>
    <mergeCell ref="G47:G48"/>
    <mergeCell ref="G53:G54"/>
    <mergeCell ref="G55:G56"/>
    <mergeCell ref="G4:G5"/>
    <mergeCell ref="D82:D83"/>
    <mergeCell ref="E82:E83"/>
    <mergeCell ref="D78:D79"/>
    <mergeCell ref="E78:E79"/>
    <mergeCell ref="D80:D81"/>
    <mergeCell ref="E80:E81"/>
    <mergeCell ref="F78:F79"/>
    <mergeCell ref="F82:F83"/>
    <mergeCell ref="F80:F81"/>
    <mergeCell ref="D70:D71"/>
    <mergeCell ref="A68:B68"/>
    <mergeCell ref="D68:D69"/>
    <mergeCell ref="F70:F71"/>
    <mergeCell ref="E68:E69"/>
    <mergeCell ref="F68:F69"/>
    <mergeCell ref="A69:B69"/>
    <mergeCell ref="D76:D77"/>
    <mergeCell ref="E76:E77"/>
    <mergeCell ref="F76:F77"/>
    <mergeCell ref="D74:D75"/>
    <mergeCell ref="E74:E75"/>
    <mergeCell ref="F74:F75"/>
    <mergeCell ref="A57:B57"/>
    <mergeCell ref="C6:C7"/>
    <mergeCell ref="A22:B22"/>
    <mergeCell ref="A23:B23"/>
    <mergeCell ref="C22:C23"/>
    <mergeCell ref="A6:B6"/>
    <mergeCell ref="A7:B7"/>
    <mergeCell ref="E30:E31"/>
    <mergeCell ref="F30:F31"/>
    <mergeCell ref="D28:D29"/>
    <mergeCell ref="E28:E29"/>
    <mergeCell ref="F28:F29"/>
    <mergeCell ref="D30:D31"/>
    <mergeCell ref="F45:F46"/>
    <mergeCell ref="D49:D50"/>
    <mergeCell ref="E49:E50"/>
    <mergeCell ref="F49:F50"/>
    <mergeCell ref="D36:D37"/>
    <mergeCell ref="E36:E37"/>
    <mergeCell ref="F36:F37"/>
    <mergeCell ref="D32:D33"/>
    <mergeCell ref="E32:E33"/>
    <mergeCell ref="F32:F33"/>
    <mergeCell ref="D34:D35"/>
    <mergeCell ref="E34:E35"/>
    <mergeCell ref="F34:F35"/>
    <mergeCell ref="D24:D25"/>
    <mergeCell ref="E24:E25"/>
    <mergeCell ref="F24:F25"/>
    <mergeCell ref="D26:D27"/>
    <mergeCell ref="E26:E27"/>
    <mergeCell ref="F26:F27"/>
    <mergeCell ref="D16:D17"/>
    <mergeCell ref="E16:E17"/>
    <mergeCell ref="F16:F17"/>
    <mergeCell ref="D22:D23"/>
    <mergeCell ref="E22:E23"/>
    <mergeCell ref="F22:F23"/>
    <mergeCell ref="D18:D19"/>
    <mergeCell ref="E18:E19"/>
    <mergeCell ref="F18:F19"/>
    <mergeCell ref="D20:D21"/>
    <mergeCell ref="F10:F11"/>
    <mergeCell ref="D10:D11"/>
    <mergeCell ref="E10:E11"/>
    <mergeCell ref="D14:D15"/>
    <mergeCell ref="E14:E15"/>
    <mergeCell ref="F14:F15"/>
    <mergeCell ref="D12:D13"/>
    <mergeCell ref="E12:E13"/>
    <mergeCell ref="F12:F13"/>
    <mergeCell ref="D6:D7"/>
    <mergeCell ref="E6:E7"/>
    <mergeCell ref="F6:F7"/>
    <mergeCell ref="D8:D9"/>
    <mergeCell ref="E8:E9"/>
    <mergeCell ref="F8:F9"/>
    <mergeCell ref="A84:C85"/>
    <mergeCell ref="F66:F67"/>
    <mergeCell ref="E66:E67"/>
    <mergeCell ref="D72:D73"/>
    <mergeCell ref="F72:F73"/>
    <mergeCell ref="D84:D85"/>
    <mergeCell ref="E84:E85"/>
    <mergeCell ref="F84:F85"/>
    <mergeCell ref="E72:E73"/>
    <mergeCell ref="E70:E71"/>
    <mergeCell ref="D60:D61"/>
    <mergeCell ref="E60:E61"/>
    <mergeCell ref="F60:F61"/>
    <mergeCell ref="D47:D48"/>
    <mergeCell ref="E47:E48"/>
    <mergeCell ref="F47:F48"/>
    <mergeCell ref="F58:F59"/>
    <mergeCell ref="D58:D59"/>
    <mergeCell ref="E58:E59"/>
    <mergeCell ref="D55:D56"/>
    <mergeCell ref="G14:G15"/>
    <mergeCell ref="G20:G21"/>
    <mergeCell ref="G43:G44"/>
    <mergeCell ref="A1:G1"/>
    <mergeCell ref="A2:G2"/>
    <mergeCell ref="A4:C4"/>
    <mergeCell ref="D4:D5"/>
    <mergeCell ref="F4:F5"/>
    <mergeCell ref="A5:B5"/>
    <mergeCell ref="E4:E5"/>
    <mergeCell ref="D51:D52"/>
    <mergeCell ref="E51:E52"/>
    <mergeCell ref="F51:F52"/>
    <mergeCell ref="D53:D54"/>
    <mergeCell ref="E53:E54"/>
    <mergeCell ref="F53:F54"/>
  </mergeCells>
  <printOptions/>
  <pageMargins left="0.7480314960629921" right="0.65" top="1.24" bottom="0.71" header="0.5118110236220472" footer="0.5118110236220472"/>
  <pageSetup firstPageNumber="5" useFirstPageNumber="1" horizontalDpi="600" verticalDpi="600" orientation="landscape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68"/>
  <sheetViews>
    <sheetView showGridLines="0" workbookViewId="0" topLeftCell="A1">
      <selection activeCell="I141" sqref="I141:I142"/>
    </sheetView>
  </sheetViews>
  <sheetFormatPr defaultColWidth="8.88671875" defaultRowHeight="13.5"/>
  <cols>
    <col min="1" max="1" width="5.4453125" style="1" customWidth="1"/>
    <col min="2" max="2" width="12.77734375" style="1" customWidth="1"/>
    <col min="3" max="3" width="14.77734375" style="1" customWidth="1"/>
    <col min="4" max="4" width="11.99609375" style="1" customWidth="1"/>
    <col min="5" max="5" width="9.4453125" style="1" customWidth="1"/>
    <col min="6" max="6" width="10.77734375" style="1" customWidth="1"/>
    <col min="7" max="7" width="13.10546875" style="1" customWidth="1"/>
    <col min="8" max="8" width="13.6640625" style="8" customWidth="1"/>
    <col min="9" max="9" width="12.77734375" style="8" customWidth="1"/>
    <col min="10" max="10" width="16.5546875" style="5" customWidth="1"/>
    <col min="11" max="16384" width="8.88671875" style="1" customWidth="1"/>
  </cols>
  <sheetData>
    <row r="1" ht="12.75"/>
    <row r="2" spans="1:10" ht="15" customHeight="1">
      <c r="A2" s="2" t="s">
        <v>49</v>
      </c>
      <c r="B2" s="3"/>
      <c r="C2" s="3"/>
      <c r="D2" s="3"/>
      <c r="E2" s="3"/>
      <c r="F2" s="3"/>
      <c r="G2" s="3"/>
      <c r="H2" s="10"/>
      <c r="I2" s="9" t="s">
        <v>0</v>
      </c>
      <c r="J2" s="6" t="s">
        <v>112</v>
      </c>
    </row>
    <row r="3" spans="1:10" s="56" customFormat="1" ht="15" customHeight="1">
      <c r="A3" s="393" t="s">
        <v>1</v>
      </c>
      <c r="B3" s="394"/>
      <c r="C3" s="395"/>
      <c r="D3" s="393" t="s">
        <v>55</v>
      </c>
      <c r="E3" s="394"/>
      <c r="F3" s="394"/>
      <c r="G3" s="395"/>
      <c r="H3" s="408" t="s">
        <v>56</v>
      </c>
      <c r="I3" s="408" t="s">
        <v>57</v>
      </c>
      <c r="J3" s="339" t="s">
        <v>105</v>
      </c>
    </row>
    <row r="4" spans="1:10" s="56" customFormat="1" ht="15" customHeight="1">
      <c r="A4" s="375" t="s">
        <v>2</v>
      </c>
      <c r="B4" s="376"/>
      <c r="C4" s="22" t="s">
        <v>3</v>
      </c>
      <c r="D4" s="57" t="s">
        <v>137</v>
      </c>
      <c r="E4" s="58" t="s">
        <v>138</v>
      </c>
      <c r="F4" s="58" t="s">
        <v>139</v>
      </c>
      <c r="G4" s="59" t="s">
        <v>140</v>
      </c>
      <c r="H4" s="409"/>
      <c r="I4" s="409"/>
      <c r="J4" s="340"/>
    </row>
    <row r="5" spans="1:10" s="56" customFormat="1" ht="15" customHeight="1">
      <c r="A5" s="342">
        <v>4100</v>
      </c>
      <c r="B5" s="343"/>
      <c r="C5" s="344"/>
      <c r="D5" s="412">
        <f>D7</f>
        <v>385100000</v>
      </c>
      <c r="E5" s="31"/>
      <c r="F5" s="420"/>
      <c r="G5" s="410"/>
      <c r="H5" s="411">
        <f>H7</f>
        <v>343548560</v>
      </c>
      <c r="I5" s="407">
        <f>H5-D5</f>
        <v>-41551440</v>
      </c>
      <c r="J5" s="11"/>
    </row>
    <row r="6" spans="1:10" s="56" customFormat="1" ht="15" customHeight="1">
      <c r="A6" s="348" t="s">
        <v>6</v>
      </c>
      <c r="B6" s="338"/>
      <c r="C6" s="345"/>
      <c r="D6" s="367"/>
      <c r="E6" s="45"/>
      <c r="F6" s="337"/>
      <c r="G6" s="142"/>
      <c r="H6" s="227"/>
      <c r="I6" s="254"/>
      <c r="J6" s="25"/>
    </row>
    <row r="7" spans="1:10" s="56" customFormat="1" ht="15" customHeight="1">
      <c r="A7" s="26"/>
      <c r="B7" s="27">
        <v>4120</v>
      </c>
      <c r="C7" s="35"/>
      <c r="D7" s="366">
        <f>D9+D11+D13+D15+D17+D19</f>
        <v>385100000</v>
      </c>
      <c r="E7" s="44"/>
      <c r="F7" s="44"/>
      <c r="G7" s="255"/>
      <c r="H7" s="366">
        <f>H9+H11+H13+H15+H17+H19</f>
        <v>343548560</v>
      </c>
      <c r="I7" s="407">
        <f>H7-D7</f>
        <v>-41551440</v>
      </c>
      <c r="J7" s="29"/>
    </row>
    <row r="8" spans="1:10" s="56" customFormat="1" ht="15" customHeight="1">
      <c r="A8" s="26"/>
      <c r="B8" s="30" t="s">
        <v>7</v>
      </c>
      <c r="C8" s="24"/>
      <c r="D8" s="367"/>
      <c r="E8" s="45"/>
      <c r="F8" s="45"/>
      <c r="G8" s="256"/>
      <c r="H8" s="367"/>
      <c r="I8" s="254"/>
      <c r="J8" s="25"/>
    </row>
    <row r="9" spans="1:10" s="56" customFormat="1" ht="15" customHeight="1">
      <c r="A9" s="26"/>
      <c r="B9" s="30"/>
      <c r="C9" s="32">
        <v>4121</v>
      </c>
      <c r="D9" s="366">
        <v>167000000</v>
      </c>
      <c r="E9" s="44"/>
      <c r="F9" s="44"/>
      <c r="G9" s="255"/>
      <c r="H9" s="226">
        <v>145424814</v>
      </c>
      <c r="I9" s="407">
        <f>H9-D9</f>
        <v>-21575186</v>
      </c>
      <c r="J9" s="341" t="s">
        <v>84</v>
      </c>
    </row>
    <row r="10" spans="1:10" s="56" customFormat="1" ht="15" customHeight="1">
      <c r="A10" s="26"/>
      <c r="B10" s="30"/>
      <c r="C10" s="33" t="s">
        <v>24</v>
      </c>
      <c r="D10" s="367"/>
      <c r="E10" s="45"/>
      <c r="F10" s="45"/>
      <c r="G10" s="256"/>
      <c r="H10" s="227"/>
      <c r="I10" s="254"/>
      <c r="J10" s="333"/>
    </row>
    <row r="11" spans="1:10" s="56" customFormat="1" ht="15" customHeight="1">
      <c r="A11" s="26"/>
      <c r="B11" s="30"/>
      <c r="C11" s="32">
        <v>4122</v>
      </c>
      <c r="D11" s="366">
        <v>87000000</v>
      </c>
      <c r="E11" s="44"/>
      <c r="F11" s="44"/>
      <c r="G11" s="255"/>
      <c r="H11" s="226">
        <v>82678340</v>
      </c>
      <c r="I11" s="407">
        <f>H11-D11</f>
        <v>-4321660</v>
      </c>
      <c r="J11" s="341" t="s">
        <v>85</v>
      </c>
    </row>
    <row r="12" spans="1:10" s="56" customFormat="1" ht="15" customHeight="1">
      <c r="A12" s="26"/>
      <c r="B12" s="30"/>
      <c r="C12" s="33" t="s">
        <v>25</v>
      </c>
      <c r="D12" s="367"/>
      <c r="E12" s="45"/>
      <c r="F12" s="45"/>
      <c r="G12" s="256"/>
      <c r="H12" s="227"/>
      <c r="I12" s="254"/>
      <c r="J12" s="333"/>
    </row>
    <row r="13" spans="1:10" s="56" customFormat="1" ht="15" customHeight="1">
      <c r="A13" s="26"/>
      <c r="B13" s="30"/>
      <c r="C13" s="32">
        <v>4123</v>
      </c>
      <c r="D13" s="366">
        <v>51000000</v>
      </c>
      <c r="E13" s="44"/>
      <c r="F13" s="44"/>
      <c r="G13" s="255"/>
      <c r="H13" s="226">
        <v>42304306</v>
      </c>
      <c r="I13" s="407">
        <f>H13-D13</f>
        <v>-8695694</v>
      </c>
      <c r="J13" s="387" t="s">
        <v>86</v>
      </c>
    </row>
    <row r="14" spans="1:10" s="56" customFormat="1" ht="15" customHeight="1">
      <c r="A14" s="26"/>
      <c r="B14" s="30"/>
      <c r="C14" s="33" t="s">
        <v>26</v>
      </c>
      <c r="D14" s="367"/>
      <c r="E14" s="45"/>
      <c r="F14" s="45"/>
      <c r="G14" s="256"/>
      <c r="H14" s="227"/>
      <c r="I14" s="254"/>
      <c r="J14" s="388"/>
    </row>
    <row r="15" spans="1:10" s="56" customFormat="1" ht="15" customHeight="1">
      <c r="A15" s="26"/>
      <c r="B15" s="30"/>
      <c r="C15" s="32">
        <v>4124</v>
      </c>
      <c r="D15" s="366">
        <v>16500000</v>
      </c>
      <c r="E15" s="44"/>
      <c r="F15" s="44"/>
      <c r="G15" s="255"/>
      <c r="H15" s="226">
        <v>12638370</v>
      </c>
      <c r="I15" s="407">
        <f>H15-D15</f>
        <v>-3861630</v>
      </c>
      <c r="J15" s="387" t="s">
        <v>87</v>
      </c>
    </row>
    <row r="16" spans="1:10" s="56" customFormat="1" ht="15" customHeight="1">
      <c r="A16" s="26"/>
      <c r="B16" s="30"/>
      <c r="C16" s="33" t="s">
        <v>27</v>
      </c>
      <c r="D16" s="367"/>
      <c r="E16" s="45"/>
      <c r="F16" s="45"/>
      <c r="G16" s="256"/>
      <c r="H16" s="227"/>
      <c r="I16" s="254"/>
      <c r="J16" s="388"/>
    </row>
    <row r="17" spans="1:10" s="56" customFormat="1" ht="15" customHeight="1">
      <c r="A17" s="26"/>
      <c r="B17" s="30"/>
      <c r="C17" s="32">
        <v>4125</v>
      </c>
      <c r="D17" s="366">
        <v>58600000</v>
      </c>
      <c r="E17" s="44"/>
      <c r="F17" s="44"/>
      <c r="G17" s="255"/>
      <c r="H17" s="226">
        <v>60502730</v>
      </c>
      <c r="I17" s="407">
        <f>H17-D17</f>
        <v>1902730</v>
      </c>
      <c r="J17" s="387" t="s">
        <v>88</v>
      </c>
    </row>
    <row r="18" spans="1:10" s="56" customFormat="1" ht="15" customHeight="1">
      <c r="A18" s="26"/>
      <c r="B18" s="30"/>
      <c r="C18" s="33" t="s">
        <v>28</v>
      </c>
      <c r="D18" s="367"/>
      <c r="E18" s="45"/>
      <c r="F18" s="45"/>
      <c r="G18" s="256"/>
      <c r="H18" s="227"/>
      <c r="I18" s="254"/>
      <c r="J18" s="388"/>
    </row>
    <row r="19" spans="1:10" s="56" customFormat="1" ht="15" customHeight="1">
      <c r="A19" s="26"/>
      <c r="B19" s="30"/>
      <c r="C19" s="14">
        <v>4127</v>
      </c>
      <c r="D19" s="366">
        <v>5000000</v>
      </c>
      <c r="E19" s="49"/>
      <c r="F19" s="49"/>
      <c r="G19" s="255"/>
      <c r="H19" s="226">
        <v>0</v>
      </c>
      <c r="I19" s="407">
        <f>H19-D19</f>
        <v>-5000000</v>
      </c>
      <c r="J19" s="387" t="s">
        <v>205</v>
      </c>
    </row>
    <row r="20" spans="1:10" s="56" customFormat="1" ht="15" customHeight="1">
      <c r="A20" s="36"/>
      <c r="B20" s="37"/>
      <c r="C20" s="33" t="s">
        <v>29</v>
      </c>
      <c r="D20" s="367"/>
      <c r="E20" s="45"/>
      <c r="F20" s="45"/>
      <c r="G20" s="256"/>
      <c r="H20" s="227"/>
      <c r="I20" s="254"/>
      <c r="J20" s="388"/>
    </row>
    <row r="21" spans="1:10" s="56" customFormat="1" ht="15" customHeight="1">
      <c r="A21" s="346">
        <v>4200</v>
      </c>
      <c r="B21" s="347"/>
      <c r="C21" s="350"/>
      <c r="D21" s="366">
        <f>D23+D35+D53</f>
        <v>1205040000</v>
      </c>
      <c r="E21" s="334"/>
      <c r="F21" s="44"/>
      <c r="G21" s="255"/>
      <c r="H21" s="366">
        <f>H23+H35+H53</f>
        <v>1101203186</v>
      </c>
      <c r="I21" s="407">
        <f>H21-D21</f>
        <v>-103836814</v>
      </c>
      <c r="J21" s="29"/>
    </row>
    <row r="22" spans="1:10" s="56" customFormat="1" ht="15" customHeight="1">
      <c r="A22" s="348" t="s">
        <v>8</v>
      </c>
      <c r="B22" s="349"/>
      <c r="C22" s="351"/>
      <c r="D22" s="367"/>
      <c r="E22" s="335"/>
      <c r="F22" s="45"/>
      <c r="G22" s="256"/>
      <c r="H22" s="367"/>
      <c r="I22" s="254"/>
      <c r="J22" s="25"/>
    </row>
    <row r="23" spans="1:10" s="56" customFormat="1" ht="15" customHeight="1">
      <c r="A23" s="26" t="s">
        <v>0</v>
      </c>
      <c r="B23" s="27">
        <v>4210</v>
      </c>
      <c r="C23" s="35"/>
      <c r="D23" s="366">
        <f>D25+D27+D29+D31+D33</f>
        <v>441040000</v>
      </c>
      <c r="E23" s="334"/>
      <c r="F23" s="44"/>
      <c r="G23" s="255"/>
      <c r="H23" s="366">
        <f>H25+H27+H29+H31+H33</f>
        <v>431522460</v>
      </c>
      <c r="I23" s="407">
        <f>H23-D23</f>
        <v>-9517540</v>
      </c>
      <c r="J23" s="29"/>
    </row>
    <row r="24" spans="1:10" s="56" customFormat="1" ht="15" customHeight="1">
      <c r="A24" s="26"/>
      <c r="B24" s="30" t="s">
        <v>9</v>
      </c>
      <c r="C24" s="24"/>
      <c r="D24" s="367"/>
      <c r="E24" s="335"/>
      <c r="F24" s="45"/>
      <c r="G24" s="256"/>
      <c r="H24" s="367"/>
      <c r="I24" s="254"/>
      <c r="J24" s="25"/>
    </row>
    <row r="25" spans="1:10" s="56" customFormat="1" ht="15" customHeight="1">
      <c r="A25" s="26"/>
      <c r="B25" s="30"/>
      <c r="C25" s="41">
        <v>4211</v>
      </c>
      <c r="D25" s="366">
        <v>36000000</v>
      </c>
      <c r="E25" s="334"/>
      <c r="F25" s="44"/>
      <c r="G25" s="255"/>
      <c r="H25" s="226">
        <v>29953836</v>
      </c>
      <c r="I25" s="313">
        <f>H25-D25</f>
        <v>-6046164</v>
      </c>
      <c r="J25" s="228" t="s">
        <v>106</v>
      </c>
    </row>
    <row r="26" spans="1:10" s="56" customFormat="1" ht="15" customHeight="1">
      <c r="A26" s="26"/>
      <c r="B26" s="30"/>
      <c r="C26" s="42" t="s">
        <v>30</v>
      </c>
      <c r="D26" s="367"/>
      <c r="E26" s="335"/>
      <c r="F26" s="45"/>
      <c r="G26" s="256"/>
      <c r="H26" s="227"/>
      <c r="I26" s="254"/>
      <c r="J26" s="388"/>
    </row>
    <row r="27" spans="1:10" s="56" customFormat="1" ht="15" customHeight="1">
      <c r="A27" s="26"/>
      <c r="B27" s="30"/>
      <c r="C27" s="41">
        <v>4212</v>
      </c>
      <c r="D27" s="366">
        <v>21960000</v>
      </c>
      <c r="E27" s="44"/>
      <c r="F27" s="44"/>
      <c r="G27" s="255"/>
      <c r="H27" s="226">
        <v>20950129</v>
      </c>
      <c r="I27" s="313">
        <f>H27-D27</f>
        <v>-1009871</v>
      </c>
      <c r="J27" s="228" t="s">
        <v>107</v>
      </c>
    </row>
    <row r="28" spans="1:10" s="56" customFormat="1" ht="15" customHeight="1">
      <c r="A28" s="26"/>
      <c r="B28" s="30"/>
      <c r="C28" s="42" t="s">
        <v>31</v>
      </c>
      <c r="D28" s="367"/>
      <c r="E28" s="45"/>
      <c r="F28" s="45"/>
      <c r="G28" s="256"/>
      <c r="H28" s="227"/>
      <c r="I28" s="254"/>
      <c r="J28" s="388"/>
    </row>
    <row r="29" spans="1:10" s="56" customFormat="1" ht="15" customHeight="1">
      <c r="A29" s="26"/>
      <c r="B29" s="30"/>
      <c r="C29" s="41">
        <v>4215</v>
      </c>
      <c r="D29" s="366">
        <v>370200000</v>
      </c>
      <c r="E29" s="44"/>
      <c r="F29" s="44"/>
      <c r="G29" s="255"/>
      <c r="H29" s="226">
        <v>370200000</v>
      </c>
      <c r="I29" s="313">
        <f>H29-D29</f>
        <v>0</v>
      </c>
      <c r="J29" s="228" t="s">
        <v>254</v>
      </c>
    </row>
    <row r="30" spans="1:10" s="56" customFormat="1" ht="15" customHeight="1">
      <c r="A30" s="26"/>
      <c r="B30" s="30"/>
      <c r="C30" s="42" t="s">
        <v>32</v>
      </c>
      <c r="D30" s="367"/>
      <c r="E30" s="45"/>
      <c r="F30" s="45"/>
      <c r="G30" s="256"/>
      <c r="H30" s="227"/>
      <c r="I30" s="254"/>
      <c r="J30" s="388"/>
    </row>
    <row r="31" spans="1:10" s="56" customFormat="1" ht="15" customHeight="1">
      <c r="A31" s="26"/>
      <c r="B31" s="30"/>
      <c r="C31" s="14">
        <v>4216</v>
      </c>
      <c r="D31" s="366">
        <v>5000000</v>
      </c>
      <c r="E31" s="49"/>
      <c r="F31" s="49"/>
      <c r="G31" s="255"/>
      <c r="H31" s="226">
        <v>3183950</v>
      </c>
      <c r="I31" s="313">
        <f>H31-D31</f>
        <v>-1816050</v>
      </c>
      <c r="J31" s="387" t="s">
        <v>235</v>
      </c>
    </row>
    <row r="32" spans="1:10" s="56" customFormat="1" ht="15" customHeight="1">
      <c r="A32" s="26"/>
      <c r="B32" s="30"/>
      <c r="C32" s="33" t="s">
        <v>33</v>
      </c>
      <c r="D32" s="367"/>
      <c r="E32" s="45"/>
      <c r="F32" s="45"/>
      <c r="G32" s="256"/>
      <c r="H32" s="227"/>
      <c r="I32" s="254"/>
      <c r="J32" s="388"/>
    </row>
    <row r="33" spans="1:10" s="56" customFormat="1" ht="15" customHeight="1">
      <c r="A33" s="26"/>
      <c r="B33" s="30"/>
      <c r="C33" s="14">
        <v>4219</v>
      </c>
      <c r="D33" s="366">
        <v>7880000</v>
      </c>
      <c r="E33" s="49"/>
      <c r="F33" s="49"/>
      <c r="G33" s="229"/>
      <c r="H33" s="400">
        <v>7234545</v>
      </c>
      <c r="I33" s="313">
        <f>H33-D33</f>
        <v>-645455</v>
      </c>
      <c r="J33" s="387" t="s">
        <v>108</v>
      </c>
    </row>
    <row r="34" spans="1:10" s="56" customFormat="1" ht="15" customHeight="1">
      <c r="A34" s="26"/>
      <c r="B34" s="37"/>
      <c r="C34" s="33" t="s">
        <v>10</v>
      </c>
      <c r="D34" s="367"/>
      <c r="E34" s="45"/>
      <c r="F34" s="45"/>
      <c r="G34" s="256"/>
      <c r="H34" s="227"/>
      <c r="I34" s="254"/>
      <c r="J34" s="388"/>
    </row>
    <row r="35" spans="1:10" s="56" customFormat="1" ht="15" customHeight="1">
      <c r="A35" s="26"/>
      <c r="B35" s="27">
        <v>4220</v>
      </c>
      <c r="C35" s="35"/>
      <c r="D35" s="380">
        <f>D37+D39+D41+D43+D45+D47+D49+D51</f>
        <v>469000000</v>
      </c>
      <c r="E35" s="60"/>
      <c r="F35" s="44"/>
      <c r="G35" s="255"/>
      <c r="H35" s="380">
        <f>H37+H39+H41+H43+H45+H47+H49+H51</f>
        <v>415618046</v>
      </c>
      <c r="I35" s="313">
        <f>H35-D35</f>
        <v>-53381954</v>
      </c>
      <c r="J35" s="29"/>
    </row>
    <row r="36" spans="1:10" s="56" customFormat="1" ht="15" customHeight="1">
      <c r="A36" s="26"/>
      <c r="B36" s="30" t="s">
        <v>11</v>
      </c>
      <c r="C36" s="24"/>
      <c r="D36" s="381"/>
      <c r="E36" s="61"/>
      <c r="F36" s="45"/>
      <c r="G36" s="256"/>
      <c r="H36" s="381"/>
      <c r="I36" s="254"/>
      <c r="J36" s="25"/>
    </row>
    <row r="37" spans="1:10" s="56" customFormat="1" ht="15" customHeight="1">
      <c r="A37" s="26"/>
      <c r="B37" s="30"/>
      <c r="C37" s="41">
        <v>4221</v>
      </c>
      <c r="D37" s="366">
        <v>5000000</v>
      </c>
      <c r="E37" s="44"/>
      <c r="F37" s="44"/>
      <c r="G37" s="255"/>
      <c r="H37" s="226">
        <v>4062400</v>
      </c>
      <c r="I37" s="313">
        <f>H37-D37</f>
        <v>-937600</v>
      </c>
      <c r="J37" s="387" t="s">
        <v>141</v>
      </c>
    </row>
    <row r="38" spans="1:10" s="56" customFormat="1" ht="15" customHeight="1">
      <c r="A38" s="26"/>
      <c r="B38" s="30"/>
      <c r="C38" s="42" t="s">
        <v>34</v>
      </c>
      <c r="D38" s="367"/>
      <c r="E38" s="45"/>
      <c r="F38" s="45"/>
      <c r="G38" s="256"/>
      <c r="H38" s="227"/>
      <c r="I38" s="254"/>
      <c r="J38" s="388"/>
    </row>
    <row r="39" spans="1:10" s="56" customFormat="1" ht="15" customHeight="1">
      <c r="A39" s="26"/>
      <c r="B39" s="30"/>
      <c r="C39" s="41">
        <v>4222</v>
      </c>
      <c r="D39" s="366">
        <v>10000000</v>
      </c>
      <c r="E39" s="49"/>
      <c r="F39" s="49"/>
      <c r="G39" s="402"/>
      <c r="H39" s="226">
        <v>8155400</v>
      </c>
      <c r="I39" s="313">
        <f>H39-D39</f>
        <v>-1844600</v>
      </c>
      <c r="J39" s="387" t="s">
        <v>224</v>
      </c>
    </row>
    <row r="40" spans="1:10" s="56" customFormat="1" ht="15" customHeight="1">
      <c r="A40" s="26"/>
      <c r="B40" s="30"/>
      <c r="C40" s="42" t="s">
        <v>216</v>
      </c>
      <c r="D40" s="367"/>
      <c r="E40" s="49"/>
      <c r="F40" s="49"/>
      <c r="G40" s="403"/>
      <c r="H40" s="227"/>
      <c r="I40" s="254"/>
      <c r="J40" s="388"/>
    </row>
    <row r="41" spans="1:10" s="56" customFormat="1" ht="15" customHeight="1">
      <c r="A41" s="26"/>
      <c r="B41" s="30"/>
      <c r="C41" s="41">
        <v>4223</v>
      </c>
      <c r="D41" s="366">
        <v>39000000</v>
      </c>
      <c r="E41" s="44"/>
      <c r="F41" s="44"/>
      <c r="G41" s="255"/>
      <c r="H41" s="226">
        <v>34507767</v>
      </c>
      <c r="I41" s="407">
        <f>H41-D41</f>
        <v>-4492233</v>
      </c>
      <c r="J41" s="387" t="s">
        <v>109</v>
      </c>
    </row>
    <row r="42" spans="1:10" s="56" customFormat="1" ht="15" customHeight="1">
      <c r="A42" s="26"/>
      <c r="B42" s="30"/>
      <c r="C42" s="42" t="s">
        <v>142</v>
      </c>
      <c r="D42" s="367"/>
      <c r="E42" s="45"/>
      <c r="F42" s="45"/>
      <c r="G42" s="256"/>
      <c r="H42" s="227"/>
      <c r="I42" s="254"/>
      <c r="J42" s="388"/>
    </row>
    <row r="43" spans="1:10" s="56" customFormat="1" ht="15" customHeight="1">
      <c r="A43" s="26"/>
      <c r="B43" s="30"/>
      <c r="C43" s="41">
        <v>4225</v>
      </c>
      <c r="D43" s="366">
        <v>35000000</v>
      </c>
      <c r="E43" s="44"/>
      <c r="F43" s="44"/>
      <c r="G43" s="255"/>
      <c r="H43" s="226">
        <v>33828608</v>
      </c>
      <c r="I43" s="407">
        <f>H43-D43</f>
        <v>-1171392</v>
      </c>
      <c r="J43" s="387" t="s">
        <v>89</v>
      </c>
    </row>
    <row r="44" spans="1:10" s="56" customFormat="1" ht="15" customHeight="1">
      <c r="A44" s="26"/>
      <c r="B44" s="30"/>
      <c r="C44" s="42" t="s">
        <v>35</v>
      </c>
      <c r="D44" s="367"/>
      <c r="E44" s="45"/>
      <c r="F44" s="45"/>
      <c r="G44" s="256"/>
      <c r="H44" s="227"/>
      <c r="I44" s="254"/>
      <c r="J44" s="388"/>
    </row>
    <row r="45" spans="1:10" s="56" customFormat="1" ht="15" customHeight="1">
      <c r="A45" s="26"/>
      <c r="B45" s="30"/>
      <c r="C45" s="41">
        <v>4226</v>
      </c>
      <c r="D45" s="366">
        <v>150000000</v>
      </c>
      <c r="E45" s="44"/>
      <c r="F45" s="44"/>
      <c r="G45" s="255"/>
      <c r="H45" s="226">
        <v>139718554</v>
      </c>
      <c r="I45" s="407">
        <f>H45-D45</f>
        <v>-10281446</v>
      </c>
      <c r="J45" s="387" t="s">
        <v>248</v>
      </c>
    </row>
    <row r="46" spans="1:10" s="56" customFormat="1" ht="15" customHeight="1">
      <c r="A46" s="26"/>
      <c r="B46" s="30"/>
      <c r="C46" s="42" t="s">
        <v>36</v>
      </c>
      <c r="D46" s="367"/>
      <c r="E46" s="45"/>
      <c r="F46" s="45"/>
      <c r="G46" s="256"/>
      <c r="H46" s="227"/>
      <c r="I46" s="254"/>
      <c r="J46" s="388"/>
    </row>
    <row r="47" spans="1:10" s="56" customFormat="1" ht="15" customHeight="1">
      <c r="A47" s="26"/>
      <c r="B47" s="30"/>
      <c r="C47" s="41">
        <v>4227</v>
      </c>
      <c r="D47" s="366">
        <v>5000000</v>
      </c>
      <c r="E47" s="44"/>
      <c r="F47" s="44"/>
      <c r="G47" s="255"/>
      <c r="H47" s="226">
        <v>3905385</v>
      </c>
      <c r="I47" s="407">
        <f>H47-D47</f>
        <v>-1094615</v>
      </c>
      <c r="J47" s="387" t="s">
        <v>90</v>
      </c>
    </row>
    <row r="48" spans="1:10" s="56" customFormat="1" ht="15" customHeight="1">
      <c r="A48" s="26"/>
      <c r="B48" s="30"/>
      <c r="C48" s="42" t="s">
        <v>37</v>
      </c>
      <c r="D48" s="367"/>
      <c r="E48" s="45"/>
      <c r="F48" s="45"/>
      <c r="G48" s="256"/>
      <c r="H48" s="227"/>
      <c r="I48" s="254"/>
      <c r="J48" s="388"/>
    </row>
    <row r="49" spans="1:10" s="56" customFormat="1" ht="15" customHeight="1">
      <c r="A49" s="26"/>
      <c r="B49" s="30"/>
      <c r="C49" s="41">
        <v>4228</v>
      </c>
      <c r="D49" s="366">
        <v>200000000</v>
      </c>
      <c r="E49" s="44"/>
      <c r="F49" s="44"/>
      <c r="G49" s="255"/>
      <c r="H49" s="226">
        <v>175003582</v>
      </c>
      <c r="I49" s="407">
        <f>H49-D49</f>
        <v>-24996418</v>
      </c>
      <c r="J49" s="387" t="s">
        <v>249</v>
      </c>
    </row>
    <row r="50" spans="1:10" s="56" customFormat="1" ht="15" customHeight="1">
      <c r="A50" s="26"/>
      <c r="B50" s="30"/>
      <c r="C50" s="42" t="s">
        <v>38</v>
      </c>
      <c r="D50" s="367"/>
      <c r="E50" s="45"/>
      <c r="F50" s="45"/>
      <c r="G50" s="256"/>
      <c r="H50" s="227"/>
      <c r="I50" s="254"/>
      <c r="J50" s="388"/>
    </row>
    <row r="51" spans="1:10" s="56" customFormat="1" ht="15" customHeight="1">
      <c r="A51" s="26"/>
      <c r="B51" s="30"/>
      <c r="C51" s="14">
        <v>4229</v>
      </c>
      <c r="D51" s="366">
        <v>25000000</v>
      </c>
      <c r="E51" s="49"/>
      <c r="F51" s="49"/>
      <c r="G51" s="229"/>
      <c r="H51" s="400">
        <v>16436350</v>
      </c>
      <c r="I51" s="313">
        <f>H51-D51</f>
        <v>-8563650</v>
      </c>
      <c r="J51" s="387" t="s">
        <v>91</v>
      </c>
    </row>
    <row r="52" spans="1:10" s="56" customFormat="1" ht="15" customHeight="1">
      <c r="A52" s="26"/>
      <c r="B52" s="37"/>
      <c r="C52" s="33" t="s">
        <v>39</v>
      </c>
      <c r="D52" s="367"/>
      <c r="E52" s="45"/>
      <c r="F52" s="45"/>
      <c r="G52" s="256"/>
      <c r="H52" s="227"/>
      <c r="I52" s="254"/>
      <c r="J52" s="388"/>
    </row>
    <row r="53" spans="1:10" s="56" customFormat="1" ht="15" customHeight="1">
      <c r="A53" s="43"/>
      <c r="B53" s="34">
        <v>4230</v>
      </c>
      <c r="C53" s="39"/>
      <c r="D53" s="366">
        <f>D55+D57+D59+D61+D63+D65+D67</f>
        <v>295000000</v>
      </c>
      <c r="E53" s="44"/>
      <c r="F53" s="44"/>
      <c r="G53" s="255"/>
      <c r="H53" s="366">
        <f>H55+H57+H59+H61+H63+H65+H67</f>
        <v>254062680</v>
      </c>
      <c r="I53" s="313">
        <f>H53-D53</f>
        <v>-40937320</v>
      </c>
      <c r="J53" s="29"/>
    </row>
    <row r="54" spans="1:10" s="56" customFormat="1" ht="15" customHeight="1">
      <c r="A54" s="26"/>
      <c r="B54" s="30" t="s">
        <v>12</v>
      </c>
      <c r="C54" s="40"/>
      <c r="D54" s="367"/>
      <c r="E54" s="45"/>
      <c r="F54" s="45"/>
      <c r="G54" s="256"/>
      <c r="H54" s="367"/>
      <c r="I54" s="254"/>
      <c r="J54" s="25"/>
    </row>
    <row r="55" spans="1:10" s="56" customFormat="1" ht="15" customHeight="1">
      <c r="A55" s="26"/>
      <c r="B55" s="27"/>
      <c r="C55" s="41">
        <v>4231</v>
      </c>
      <c r="D55" s="366">
        <v>15000000</v>
      </c>
      <c r="E55" s="44"/>
      <c r="F55" s="44"/>
      <c r="G55" s="255"/>
      <c r="H55" s="226">
        <v>14680392</v>
      </c>
      <c r="I55" s="313">
        <f>H55-D55</f>
        <v>-319608</v>
      </c>
      <c r="J55" s="29" t="s">
        <v>92</v>
      </c>
    </row>
    <row r="56" spans="1:10" s="56" customFormat="1" ht="15" customHeight="1">
      <c r="A56" s="26"/>
      <c r="B56" s="30"/>
      <c r="C56" s="42" t="s">
        <v>40</v>
      </c>
      <c r="D56" s="367"/>
      <c r="E56" s="45"/>
      <c r="F56" s="45"/>
      <c r="G56" s="256"/>
      <c r="H56" s="227"/>
      <c r="I56" s="254"/>
      <c r="J56" s="25" t="s">
        <v>93</v>
      </c>
    </row>
    <row r="57" spans="1:10" s="56" customFormat="1" ht="15" customHeight="1">
      <c r="A57" s="26"/>
      <c r="B57" s="30"/>
      <c r="C57" s="41">
        <v>4232</v>
      </c>
      <c r="D57" s="366">
        <v>5000000</v>
      </c>
      <c r="E57" s="44"/>
      <c r="F57" s="44"/>
      <c r="G57" s="402"/>
      <c r="H57" s="226">
        <v>3650460</v>
      </c>
      <c r="I57" s="407">
        <f>H57-D57</f>
        <v>-1349540</v>
      </c>
      <c r="J57" s="387" t="s">
        <v>222</v>
      </c>
    </row>
    <row r="58" spans="1:10" s="56" customFormat="1" ht="15" customHeight="1">
      <c r="A58" s="26"/>
      <c r="B58" s="30"/>
      <c r="C58" s="42" t="s">
        <v>217</v>
      </c>
      <c r="D58" s="367"/>
      <c r="E58" s="45"/>
      <c r="F58" s="45"/>
      <c r="G58" s="403"/>
      <c r="H58" s="227"/>
      <c r="I58" s="254"/>
      <c r="J58" s="388"/>
    </row>
    <row r="59" spans="1:10" s="56" customFormat="1" ht="15" customHeight="1">
      <c r="A59" s="26"/>
      <c r="B59" s="30"/>
      <c r="C59" s="41">
        <v>4233</v>
      </c>
      <c r="D59" s="366">
        <v>73000000</v>
      </c>
      <c r="E59" s="44"/>
      <c r="F59" s="44"/>
      <c r="G59" s="255"/>
      <c r="H59" s="226">
        <v>62496870</v>
      </c>
      <c r="I59" s="313">
        <f>H59-D59</f>
        <v>-10503130</v>
      </c>
      <c r="J59" s="29" t="s">
        <v>94</v>
      </c>
    </row>
    <row r="60" spans="1:10" s="56" customFormat="1" ht="15" customHeight="1">
      <c r="A60" s="26"/>
      <c r="B60" s="30"/>
      <c r="C60" s="42" t="s">
        <v>41</v>
      </c>
      <c r="D60" s="367"/>
      <c r="E60" s="45"/>
      <c r="F60" s="45"/>
      <c r="G60" s="256"/>
      <c r="H60" s="227"/>
      <c r="I60" s="254"/>
      <c r="J60" s="25" t="s">
        <v>95</v>
      </c>
    </row>
    <row r="61" spans="1:10" s="56" customFormat="1" ht="15" customHeight="1">
      <c r="A61" s="26"/>
      <c r="B61" s="30"/>
      <c r="C61" s="41">
        <v>4234</v>
      </c>
      <c r="D61" s="366">
        <v>60000000</v>
      </c>
      <c r="E61" s="44"/>
      <c r="F61" s="44"/>
      <c r="G61" s="255"/>
      <c r="H61" s="226">
        <v>59030970</v>
      </c>
      <c r="I61" s="313">
        <f>H61-D61</f>
        <v>-969030</v>
      </c>
      <c r="J61" s="29" t="s">
        <v>96</v>
      </c>
    </row>
    <row r="62" spans="1:10" s="56" customFormat="1" ht="15" customHeight="1">
      <c r="A62" s="26"/>
      <c r="B62" s="30"/>
      <c r="C62" s="42" t="s">
        <v>42</v>
      </c>
      <c r="D62" s="367"/>
      <c r="E62" s="45"/>
      <c r="F62" s="45"/>
      <c r="G62" s="256"/>
      <c r="H62" s="227"/>
      <c r="I62" s="254"/>
      <c r="J62" s="25" t="s">
        <v>97</v>
      </c>
    </row>
    <row r="63" spans="1:10" s="56" customFormat="1" ht="15" customHeight="1">
      <c r="A63" s="26"/>
      <c r="B63" s="30"/>
      <c r="C63" s="41">
        <v>4236</v>
      </c>
      <c r="D63" s="366">
        <v>130000000</v>
      </c>
      <c r="E63" s="44"/>
      <c r="F63" s="44"/>
      <c r="G63" s="255"/>
      <c r="H63" s="226">
        <v>102363088</v>
      </c>
      <c r="I63" s="313">
        <f>H63-D63</f>
        <v>-27636912</v>
      </c>
      <c r="J63" s="29" t="s">
        <v>250</v>
      </c>
    </row>
    <row r="64" spans="1:10" s="56" customFormat="1" ht="15" customHeight="1">
      <c r="A64" s="26"/>
      <c r="B64" s="30"/>
      <c r="C64" s="42" t="s">
        <v>143</v>
      </c>
      <c r="D64" s="367"/>
      <c r="E64" s="45"/>
      <c r="F64" s="45"/>
      <c r="G64" s="256"/>
      <c r="H64" s="227"/>
      <c r="I64" s="254"/>
      <c r="J64" s="25" t="s">
        <v>251</v>
      </c>
    </row>
    <row r="65" spans="1:10" s="56" customFormat="1" ht="15" customHeight="1">
      <c r="A65" s="26"/>
      <c r="B65" s="30"/>
      <c r="C65" s="41">
        <v>4237</v>
      </c>
      <c r="D65" s="366">
        <v>3000000</v>
      </c>
      <c r="E65" s="44"/>
      <c r="F65" s="44"/>
      <c r="G65" s="255"/>
      <c r="H65" s="226">
        <v>2849930</v>
      </c>
      <c r="I65" s="313">
        <f>H65-D65</f>
        <v>-150070</v>
      </c>
      <c r="J65" s="387" t="s">
        <v>98</v>
      </c>
    </row>
    <row r="66" spans="1:10" s="56" customFormat="1" ht="15" customHeight="1">
      <c r="A66" s="26"/>
      <c r="B66" s="30"/>
      <c r="C66" s="42" t="s">
        <v>144</v>
      </c>
      <c r="D66" s="367"/>
      <c r="E66" s="45"/>
      <c r="F66" s="45"/>
      <c r="G66" s="256"/>
      <c r="H66" s="227"/>
      <c r="I66" s="254"/>
      <c r="J66" s="388"/>
    </row>
    <row r="67" spans="1:10" s="56" customFormat="1" ht="15" customHeight="1">
      <c r="A67" s="26"/>
      <c r="B67" s="30"/>
      <c r="C67" s="62">
        <v>4239</v>
      </c>
      <c r="D67" s="366">
        <v>9000000</v>
      </c>
      <c r="E67" s="143"/>
      <c r="F67" s="143"/>
      <c r="G67" s="416"/>
      <c r="H67" s="226">
        <v>8990970</v>
      </c>
      <c r="I67" s="313">
        <f>H67-D67</f>
        <v>-9030</v>
      </c>
      <c r="J67" s="387" t="s">
        <v>99</v>
      </c>
    </row>
    <row r="68" spans="1:10" s="56" customFormat="1" ht="15" customHeight="1">
      <c r="A68" s="26"/>
      <c r="B68" s="30"/>
      <c r="C68" s="63" t="s">
        <v>145</v>
      </c>
      <c r="D68" s="367"/>
      <c r="E68" s="398"/>
      <c r="F68" s="398"/>
      <c r="G68" s="417"/>
      <c r="H68" s="227"/>
      <c r="I68" s="254"/>
      <c r="J68" s="388"/>
    </row>
    <row r="69" spans="1:10" s="56" customFormat="1" ht="15" customHeight="1">
      <c r="A69" s="346">
        <v>4400</v>
      </c>
      <c r="B69" s="347"/>
      <c r="C69" s="39"/>
      <c r="D69" s="366">
        <v>0</v>
      </c>
      <c r="E69" s="44"/>
      <c r="F69" s="44"/>
      <c r="G69" s="255"/>
      <c r="H69" s="226">
        <f>H71</f>
        <v>5459</v>
      </c>
      <c r="I69" s="313">
        <f>H69-D69</f>
        <v>5459</v>
      </c>
      <c r="J69" s="29"/>
    </row>
    <row r="70" spans="1:10" s="56" customFormat="1" ht="15" customHeight="1">
      <c r="A70" s="348" t="s">
        <v>13</v>
      </c>
      <c r="B70" s="349"/>
      <c r="C70" s="40"/>
      <c r="D70" s="367"/>
      <c r="E70" s="45"/>
      <c r="F70" s="45"/>
      <c r="G70" s="256"/>
      <c r="H70" s="227"/>
      <c r="I70" s="254"/>
      <c r="J70" s="25"/>
    </row>
    <row r="71" spans="1:10" s="56" customFormat="1" ht="15" customHeight="1">
      <c r="A71" s="26"/>
      <c r="B71" s="27">
        <v>4420</v>
      </c>
      <c r="C71" s="28"/>
      <c r="D71" s="380">
        <v>0</v>
      </c>
      <c r="E71" s="64"/>
      <c r="F71" s="49"/>
      <c r="G71" s="229"/>
      <c r="H71" s="400">
        <f>H73+H75</f>
        <v>5459</v>
      </c>
      <c r="I71" s="313">
        <f>H71-D71</f>
        <v>5459</v>
      </c>
      <c r="J71" s="29"/>
    </row>
    <row r="72" spans="1:10" s="56" customFormat="1" ht="15" customHeight="1">
      <c r="A72" s="26"/>
      <c r="B72" s="30" t="s">
        <v>14</v>
      </c>
      <c r="C72" s="28"/>
      <c r="D72" s="381"/>
      <c r="E72" s="64"/>
      <c r="F72" s="49"/>
      <c r="G72" s="399"/>
      <c r="H72" s="401"/>
      <c r="I72" s="254"/>
      <c r="J72" s="25"/>
    </row>
    <row r="73" spans="1:10" s="56" customFormat="1" ht="15" customHeight="1">
      <c r="A73" s="26"/>
      <c r="B73" s="30"/>
      <c r="C73" s="41">
        <v>4421</v>
      </c>
      <c r="D73" s="366">
        <v>0</v>
      </c>
      <c r="E73" s="44"/>
      <c r="F73" s="44"/>
      <c r="G73" s="255"/>
      <c r="H73" s="226">
        <v>5459</v>
      </c>
      <c r="I73" s="313">
        <f>H73-D73</f>
        <v>5459</v>
      </c>
      <c r="J73" s="228" t="s">
        <v>242</v>
      </c>
    </row>
    <row r="74" spans="1:10" s="56" customFormat="1" ht="15" customHeight="1">
      <c r="A74" s="26"/>
      <c r="B74" s="405"/>
      <c r="C74" s="42" t="s">
        <v>15</v>
      </c>
      <c r="D74" s="367"/>
      <c r="E74" s="45"/>
      <c r="F74" s="45"/>
      <c r="G74" s="256"/>
      <c r="H74" s="227"/>
      <c r="I74" s="254"/>
      <c r="J74" s="388"/>
    </row>
    <row r="75" spans="1:10" s="56" customFormat="1" ht="15" customHeight="1">
      <c r="A75" s="26"/>
      <c r="B75" s="405"/>
      <c r="C75" s="41">
        <v>4429</v>
      </c>
      <c r="D75" s="366">
        <v>0</v>
      </c>
      <c r="E75" s="44"/>
      <c r="F75" s="44"/>
      <c r="G75" s="255"/>
      <c r="H75" s="226">
        <v>0</v>
      </c>
      <c r="I75" s="313">
        <f>H75-D75</f>
        <v>0</v>
      </c>
      <c r="J75" s="228"/>
    </row>
    <row r="76" spans="1:10" s="56" customFormat="1" ht="15" customHeight="1">
      <c r="A76" s="26"/>
      <c r="B76" s="406"/>
      <c r="C76" s="42" t="s">
        <v>237</v>
      </c>
      <c r="D76" s="367"/>
      <c r="E76" s="45"/>
      <c r="F76" s="45"/>
      <c r="G76" s="256"/>
      <c r="H76" s="227"/>
      <c r="I76" s="254"/>
      <c r="J76" s="388"/>
    </row>
    <row r="77" spans="1:10" s="56" customFormat="1" ht="15" customHeight="1">
      <c r="A77" s="346">
        <v>4500</v>
      </c>
      <c r="B77" s="347"/>
      <c r="C77" s="39"/>
      <c r="D77" s="366">
        <f>D79</f>
        <v>1800000000</v>
      </c>
      <c r="E77" s="44"/>
      <c r="F77" s="44"/>
      <c r="G77" s="255"/>
      <c r="H77" s="226">
        <f>H79</f>
        <v>1802776336</v>
      </c>
      <c r="I77" s="313">
        <f>H77-D77</f>
        <v>2776336</v>
      </c>
      <c r="J77" s="29"/>
    </row>
    <row r="78" spans="1:10" s="56" customFormat="1" ht="15" customHeight="1">
      <c r="A78" s="348" t="s">
        <v>146</v>
      </c>
      <c r="B78" s="349"/>
      <c r="C78" s="40"/>
      <c r="D78" s="367"/>
      <c r="E78" s="45"/>
      <c r="F78" s="45"/>
      <c r="G78" s="256"/>
      <c r="H78" s="227"/>
      <c r="I78" s="254"/>
      <c r="J78" s="25"/>
    </row>
    <row r="79" spans="1:10" s="56" customFormat="1" ht="15" customHeight="1">
      <c r="A79" s="26"/>
      <c r="B79" s="27">
        <v>4510</v>
      </c>
      <c r="C79" s="28"/>
      <c r="D79" s="380">
        <f>D81+D83+D85</f>
        <v>1800000000</v>
      </c>
      <c r="E79" s="64"/>
      <c r="F79" s="49"/>
      <c r="G79" s="229"/>
      <c r="H79" s="400">
        <f>H81+H83+H85</f>
        <v>1802776336</v>
      </c>
      <c r="I79" s="313">
        <f>H79-D79</f>
        <v>2776336</v>
      </c>
      <c r="J79" s="29"/>
    </row>
    <row r="80" spans="1:10" s="56" customFormat="1" ht="15" customHeight="1">
      <c r="A80" s="26"/>
      <c r="B80" s="30" t="s">
        <v>147</v>
      </c>
      <c r="C80" s="28"/>
      <c r="D80" s="381"/>
      <c r="E80" s="64"/>
      <c r="F80" s="49"/>
      <c r="G80" s="399"/>
      <c r="H80" s="401"/>
      <c r="I80" s="254"/>
      <c r="J80" s="25"/>
    </row>
    <row r="81" spans="1:10" s="56" customFormat="1" ht="15" customHeight="1">
      <c r="A81" s="26"/>
      <c r="B81" s="30"/>
      <c r="C81" s="41">
        <v>4511</v>
      </c>
      <c r="D81" s="366">
        <v>500000000</v>
      </c>
      <c r="E81" s="44"/>
      <c r="F81" s="44"/>
      <c r="G81" s="255"/>
      <c r="H81" s="226">
        <v>502776336</v>
      </c>
      <c r="I81" s="313">
        <f>H81-D81</f>
        <v>2776336</v>
      </c>
      <c r="J81" s="387" t="s">
        <v>100</v>
      </c>
    </row>
    <row r="82" spans="1:10" s="56" customFormat="1" ht="15" customHeight="1">
      <c r="A82" s="26"/>
      <c r="B82" s="30"/>
      <c r="C82" s="42" t="s">
        <v>148</v>
      </c>
      <c r="D82" s="367"/>
      <c r="E82" s="45"/>
      <c r="F82" s="45"/>
      <c r="G82" s="256"/>
      <c r="H82" s="227"/>
      <c r="I82" s="254"/>
      <c r="J82" s="388"/>
    </row>
    <row r="83" spans="1:10" s="56" customFormat="1" ht="15" customHeight="1">
      <c r="A83" s="26"/>
      <c r="B83" s="30"/>
      <c r="C83" s="41">
        <v>4512</v>
      </c>
      <c r="D83" s="366">
        <v>300000000</v>
      </c>
      <c r="E83" s="49"/>
      <c r="F83" s="49"/>
      <c r="G83" s="402"/>
      <c r="H83" s="226">
        <v>300000000</v>
      </c>
      <c r="I83" s="332">
        <f>H83-D83</f>
        <v>0</v>
      </c>
      <c r="J83" s="387" t="s">
        <v>101</v>
      </c>
    </row>
    <row r="84" spans="1:10" s="56" customFormat="1" ht="15" customHeight="1">
      <c r="A84" s="26"/>
      <c r="B84" s="30"/>
      <c r="C84" s="42" t="s">
        <v>82</v>
      </c>
      <c r="D84" s="367"/>
      <c r="E84" s="49"/>
      <c r="F84" s="49"/>
      <c r="G84" s="403"/>
      <c r="H84" s="227"/>
      <c r="I84" s="312"/>
      <c r="J84" s="388"/>
    </row>
    <row r="85" spans="1:10" s="56" customFormat="1" ht="15" customHeight="1">
      <c r="A85" s="26"/>
      <c r="B85" s="30"/>
      <c r="C85" s="41">
        <v>4513</v>
      </c>
      <c r="D85" s="366">
        <v>1000000000</v>
      </c>
      <c r="E85" s="44"/>
      <c r="F85" s="44"/>
      <c r="G85" s="255"/>
      <c r="H85" s="226">
        <v>1000000000</v>
      </c>
      <c r="I85" s="332">
        <f>H85-D85</f>
        <v>0</v>
      </c>
      <c r="J85" s="228" t="s">
        <v>252</v>
      </c>
    </row>
    <row r="86" spans="1:10" s="56" customFormat="1" ht="15" customHeight="1">
      <c r="A86" s="26"/>
      <c r="B86" s="37"/>
      <c r="C86" s="42" t="s">
        <v>218</v>
      </c>
      <c r="D86" s="367"/>
      <c r="E86" s="45"/>
      <c r="F86" s="45"/>
      <c r="G86" s="256"/>
      <c r="H86" s="227"/>
      <c r="I86" s="312"/>
      <c r="J86" s="388"/>
    </row>
    <row r="87" spans="1:10" s="56" customFormat="1" ht="15" customHeight="1">
      <c r="A87" s="346">
        <v>4600</v>
      </c>
      <c r="B87" s="347"/>
      <c r="C87" s="41" t="s">
        <v>0</v>
      </c>
      <c r="D87" s="366">
        <f>D89</f>
        <v>50000000</v>
      </c>
      <c r="E87" s="334"/>
      <c r="F87" s="334"/>
      <c r="G87" s="418"/>
      <c r="H87" s="226">
        <v>0</v>
      </c>
      <c r="I87" s="313">
        <f>H87-D87</f>
        <v>-50000000</v>
      </c>
      <c r="J87" s="29"/>
    </row>
    <row r="88" spans="1:10" s="56" customFormat="1" ht="15" customHeight="1">
      <c r="A88" s="348" t="s">
        <v>219</v>
      </c>
      <c r="B88" s="349"/>
      <c r="C88" s="42" t="s">
        <v>0</v>
      </c>
      <c r="D88" s="367"/>
      <c r="E88" s="335"/>
      <c r="F88" s="335"/>
      <c r="G88" s="419"/>
      <c r="H88" s="227"/>
      <c r="I88" s="254"/>
      <c r="J88" s="25"/>
    </row>
    <row r="89" spans="1:10" s="56" customFormat="1" ht="15" customHeight="1">
      <c r="A89" s="26"/>
      <c r="B89" s="27">
        <v>4610</v>
      </c>
      <c r="C89" s="28"/>
      <c r="D89" s="380">
        <v>50000000</v>
      </c>
      <c r="E89" s="49"/>
      <c r="F89" s="331"/>
      <c r="G89" s="418"/>
      <c r="H89" s="226">
        <v>0</v>
      </c>
      <c r="I89" s="313">
        <f>H89-D89</f>
        <v>-50000000</v>
      </c>
      <c r="J89" s="29"/>
    </row>
    <row r="90" spans="1:10" s="56" customFormat="1" ht="15" customHeight="1">
      <c r="A90" s="26"/>
      <c r="B90" s="30" t="s">
        <v>220</v>
      </c>
      <c r="C90" s="28"/>
      <c r="D90" s="381"/>
      <c r="E90" s="49"/>
      <c r="F90" s="335"/>
      <c r="G90" s="419"/>
      <c r="H90" s="227"/>
      <c r="I90" s="254"/>
      <c r="J90" s="25"/>
    </row>
    <row r="91" spans="1:10" s="56" customFormat="1" ht="15" customHeight="1">
      <c r="A91" s="26"/>
      <c r="B91" s="30"/>
      <c r="C91" s="41">
        <v>4611</v>
      </c>
      <c r="D91" s="366">
        <v>50000000</v>
      </c>
      <c r="E91" s="44"/>
      <c r="F91" s="331"/>
      <c r="G91" s="418"/>
      <c r="H91" s="226">
        <v>0</v>
      </c>
      <c r="I91" s="313">
        <f>H91-D91</f>
        <v>-50000000</v>
      </c>
      <c r="J91" s="228" t="s">
        <v>266</v>
      </c>
    </row>
    <row r="92" spans="1:10" s="56" customFormat="1" ht="15" customHeight="1">
      <c r="A92" s="26"/>
      <c r="B92" s="37"/>
      <c r="C92" s="42" t="s">
        <v>219</v>
      </c>
      <c r="D92" s="367"/>
      <c r="E92" s="45"/>
      <c r="F92" s="335"/>
      <c r="G92" s="419"/>
      <c r="H92" s="227"/>
      <c r="I92" s="254"/>
      <c r="J92" s="388"/>
    </row>
    <row r="93" spans="1:10" s="56" customFormat="1" ht="15" customHeight="1">
      <c r="A93" s="346">
        <v>1200</v>
      </c>
      <c r="B93" s="347"/>
      <c r="C93" s="39"/>
      <c r="D93" s="366">
        <f>D95+D101</f>
        <v>610000000</v>
      </c>
      <c r="E93" s="44"/>
      <c r="F93" s="44"/>
      <c r="G93" s="255"/>
      <c r="H93" s="226">
        <f>H95+H101</f>
        <v>832755134</v>
      </c>
      <c r="I93" s="313">
        <f>H93-D93</f>
        <v>222755134</v>
      </c>
      <c r="J93" s="29"/>
    </row>
    <row r="94" spans="1:10" s="56" customFormat="1" ht="15" customHeight="1">
      <c r="A94" s="348" t="s">
        <v>16</v>
      </c>
      <c r="B94" s="349"/>
      <c r="C94" s="40"/>
      <c r="D94" s="367"/>
      <c r="E94" s="45"/>
      <c r="F94" s="45"/>
      <c r="G94" s="256"/>
      <c r="H94" s="227"/>
      <c r="I94" s="254"/>
      <c r="J94" s="25"/>
    </row>
    <row r="95" spans="1:10" s="56" customFormat="1" ht="15" customHeight="1">
      <c r="A95" s="26"/>
      <c r="B95" s="27">
        <v>1220</v>
      </c>
      <c r="C95" s="35"/>
      <c r="D95" s="366">
        <v>0</v>
      </c>
      <c r="E95" s="44"/>
      <c r="F95" s="44"/>
      <c r="G95" s="255"/>
      <c r="H95" s="226">
        <f>H97+H99</f>
        <v>200000000</v>
      </c>
      <c r="I95" s="313">
        <f>H95-D95</f>
        <v>200000000</v>
      </c>
      <c r="J95" s="29"/>
    </row>
    <row r="96" spans="1:10" s="56" customFormat="1" ht="15" customHeight="1">
      <c r="A96" s="26"/>
      <c r="B96" s="30" t="s">
        <v>227</v>
      </c>
      <c r="C96" s="24"/>
      <c r="D96" s="367"/>
      <c r="E96" s="45"/>
      <c r="F96" s="45"/>
      <c r="G96" s="256"/>
      <c r="H96" s="227"/>
      <c r="I96" s="254"/>
      <c r="J96" s="25"/>
    </row>
    <row r="97" spans="1:10" s="56" customFormat="1" ht="15" customHeight="1">
      <c r="A97" s="26"/>
      <c r="B97" s="30"/>
      <c r="C97" s="41">
        <v>1221</v>
      </c>
      <c r="D97" s="366">
        <v>0</v>
      </c>
      <c r="E97" s="44"/>
      <c r="F97" s="44"/>
      <c r="G97" s="255"/>
      <c r="H97" s="226">
        <v>200000000</v>
      </c>
      <c r="I97" s="313">
        <f>H97-D97</f>
        <v>200000000</v>
      </c>
      <c r="J97" s="387" t="s">
        <v>269</v>
      </c>
    </row>
    <row r="98" spans="1:10" s="56" customFormat="1" ht="15" customHeight="1">
      <c r="A98" s="26"/>
      <c r="B98" s="30"/>
      <c r="C98" s="42" t="s">
        <v>247</v>
      </c>
      <c r="D98" s="367"/>
      <c r="E98" s="45"/>
      <c r="F98" s="45"/>
      <c r="G98" s="256"/>
      <c r="H98" s="227"/>
      <c r="I98" s="254"/>
      <c r="J98" s="388"/>
    </row>
    <row r="99" spans="1:10" s="56" customFormat="1" ht="15" customHeight="1">
      <c r="A99" s="26"/>
      <c r="B99" s="30"/>
      <c r="C99" s="41">
        <v>1224</v>
      </c>
      <c r="D99" s="366">
        <v>0</v>
      </c>
      <c r="E99" s="44"/>
      <c r="F99" s="44"/>
      <c r="G99" s="255"/>
      <c r="H99" s="226"/>
      <c r="I99" s="332">
        <f>H99-D99</f>
        <v>0</v>
      </c>
      <c r="J99" s="387"/>
    </row>
    <row r="100" spans="1:10" s="56" customFormat="1" ht="15" customHeight="1">
      <c r="A100" s="26"/>
      <c r="B100" s="37"/>
      <c r="C100" s="120" t="s">
        <v>246</v>
      </c>
      <c r="D100" s="367"/>
      <c r="E100" s="45"/>
      <c r="F100" s="45"/>
      <c r="G100" s="256"/>
      <c r="H100" s="227"/>
      <c r="I100" s="312"/>
      <c r="J100" s="388"/>
    </row>
    <row r="101" spans="1:10" s="56" customFormat="1" ht="15" customHeight="1">
      <c r="A101" s="26"/>
      <c r="B101" s="34">
        <v>1230</v>
      </c>
      <c r="C101" s="35"/>
      <c r="D101" s="366">
        <f>D103+D105</f>
        <v>610000000</v>
      </c>
      <c r="E101" s="44"/>
      <c r="F101" s="44"/>
      <c r="G101" s="255"/>
      <c r="H101" s="226">
        <f>H103+H105</f>
        <v>632755134</v>
      </c>
      <c r="I101" s="313">
        <f>H101-D101</f>
        <v>22755134</v>
      </c>
      <c r="J101" s="29"/>
    </row>
    <row r="102" spans="1:10" s="56" customFormat="1" ht="15" customHeight="1">
      <c r="A102" s="26"/>
      <c r="B102" s="30" t="s">
        <v>17</v>
      </c>
      <c r="C102" s="24"/>
      <c r="D102" s="367"/>
      <c r="E102" s="45"/>
      <c r="F102" s="45"/>
      <c r="G102" s="256"/>
      <c r="H102" s="227"/>
      <c r="I102" s="254"/>
      <c r="J102" s="25"/>
    </row>
    <row r="103" spans="1:10" s="56" customFormat="1" ht="15" customHeight="1">
      <c r="A103" s="26"/>
      <c r="B103" s="30"/>
      <c r="C103" s="41">
        <v>1233</v>
      </c>
      <c r="D103" s="366">
        <v>500000000</v>
      </c>
      <c r="E103" s="44"/>
      <c r="F103" s="44"/>
      <c r="G103" s="255"/>
      <c r="H103" s="226">
        <v>500000000</v>
      </c>
      <c r="I103" s="313">
        <f>H103-D103</f>
        <v>0</v>
      </c>
      <c r="J103" s="387" t="s">
        <v>253</v>
      </c>
    </row>
    <row r="104" spans="1:10" s="56" customFormat="1" ht="15" customHeight="1">
      <c r="A104" s="26"/>
      <c r="B104" s="30"/>
      <c r="C104" s="42" t="s">
        <v>116</v>
      </c>
      <c r="D104" s="367"/>
      <c r="E104" s="45"/>
      <c r="F104" s="45"/>
      <c r="G104" s="256"/>
      <c r="H104" s="227"/>
      <c r="I104" s="254"/>
      <c r="J104" s="388"/>
    </row>
    <row r="105" spans="1:10" s="56" customFormat="1" ht="15" customHeight="1">
      <c r="A105" s="26"/>
      <c r="B105" s="30"/>
      <c r="C105" s="41">
        <v>1239</v>
      </c>
      <c r="D105" s="366">
        <v>110000000</v>
      </c>
      <c r="E105" s="44"/>
      <c r="F105" s="44"/>
      <c r="G105" s="255"/>
      <c r="H105" s="226">
        <v>132755134</v>
      </c>
      <c r="I105" s="313">
        <f>H105-D105</f>
        <v>22755134</v>
      </c>
      <c r="J105" s="387" t="s">
        <v>102</v>
      </c>
    </row>
    <row r="106" spans="1:10" s="56" customFormat="1" ht="15" customHeight="1">
      <c r="A106" s="26"/>
      <c r="B106" s="37"/>
      <c r="C106" s="42" t="s">
        <v>18</v>
      </c>
      <c r="D106" s="367"/>
      <c r="E106" s="45"/>
      <c r="F106" s="45"/>
      <c r="G106" s="256"/>
      <c r="H106" s="227"/>
      <c r="I106" s="254"/>
      <c r="J106" s="388"/>
    </row>
    <row r="107" spans="1:10" s="56" customFormat="1" ht="15" customHeight="1">
      <c r="A107" s="346">
        <v>1300</v>
      </c>
      <c r="B107" s="347"/>
      <c r="C107" s="28"/>
      <c r="D107" s="404">
        <f>D109</f>
        <v>13000000</v>
      </c>
      <c r="E107" s="49"/>
      <c r="F107" s="49"/>
      <c r="G107" s="229"/>
      <c r="H107" s="404">
        <f>H109</f>
        <v>7071103</v>
      </c>
      <c r="I107" s="313">
        <f>H107-D107</f>
        <v>-5928897</v>
      </c>
      <c r="J107" s="29"/>
    </row>
    <row r="108" spans="1:10" s="56" customFormat="1" ht="15" customHeight="1">
      <c r="A108" s="348" t="s">
        <v>19</v>
      </c>
      <c r="B108" s="349"/>
      <c r="C108" s="28"/>
      <c r="D108" s="367"/>
      <c r="E108" s="49"/>
      <c r="F108" s="49"/>
      <c r="G108" s="399"/>
      <c r="H108" s="367"/>
      <c r="I108" s="254"/>
      <c r="J108" s="25"/>
    </row>
    <row r="109" spans="1:10" s="56" customFormat="1" ht="15" customHeight="1">
      <c r="A109" s="26" t="s">
        <v>0</v>
      </c>
      <c r="B109" s="27">
        <v>1310</v>
      </c>
      <c r="C109" s="41"/>
      <c r="D109" s="366">
        <f>D111+D113+D115+D117</f>
        <v>13000000</v>
      </c>
      <c r="E109" s="44"/>
      <c r="F109" s="44"/>
      <c r="G109" s="255"/>
      <c r="H109" s="226">
        <f>H111+H113+H115+H117</f>
        <v>7071103</v>
      </c>
      <c r="I109" s="313">
        <f>H109-D109</f>
        <v>-5928897</v>
      </c>
      <c r="J109" s="29"/>
    </row>
    <row r="110" spans="1:10" s="56" customFormat="1" ht="15" customHeight="1">
      <c r="A110" s="26"/>
      <c r="B110" s="65" t="s">
        <v>149</v>
      </c>
      <c r="C110" s="42"/>
      <c r="D110" s="367"/>
      <c r="E110" s="45"/>
      <c r="F110" s="45"/>
      <c r="G110" s="256"/>
      <c r="H110" s="227"/>
      <c r="I110" s="254"/>
      <c r="J110" s="25"/>
    </row>
    <row r="111" spans="1:10" s="56" customFormat="1" ht="15" customHeight="1">
      <c r="A111" s="43"/>
      <c r="B111" s="30" t="s">
        <v>113</v>
      </c>
      <c r="C111" s="41">
        <v>1311</v>
      </c>
      <c r="D111" s="366">
        <v>0</v>
      </c>
      <c r="E111" s="49"/>
      <c r="F111" s="49"/>
      <c r="G111" s="229"/>
      <c r="H111" s="400">
        <v>1234200</v>
      </c>
      <c r="I111" s="313">
        <f>H111-D111</f>
        <v>1234200</v>
      </c>
      <c r="J111" s="387" t="s">
        <v>260</v>
      </c>
    </row>
    <row r="112" spans="1:10" s="56" customFormat="1" ht="15" customHeight="1">
      <c r="A112" s="26"/>
      <c r="B112" s="51"/>
      <c r="C112" s="53" t="s">
        <v>231</v>
      </c>
      <c r="D112" s="367"/>
      <c r="E112" s="66"/>
      <c r="F112" s="66"/>
      <c r="G112" s="256"/>
      <c r="H112" s="227"/>
      <c r="I112" s="254"/>
      <c r="J112" s="388"/>
    </row>
    <row r="113" spans="1:10" s="56" customFormat="1" ht="15" customHeight="1">
      <c r="A113" s="43"/>
      <c r="B113" s="30"/>
      <c r="C113" s="41">
        <v>1315</v>
      </c>
      <c r="D113" s="366">
        <v>13000000</v>
      </c>
      <c r="E113" s="49"/>
      <c r="F113" s="49"/>
      <c r="G113" s="229"/>
      <c r="H113" s="400">
        <v>5836903</v>
      </c>
      <c r="I113" s="313">
        <f>H113-D113</f>
        <v>-7163097</v>
      </c>
      <c r="J113" s="387" t="s">
        <v>103</v>
      </c>
    </row>
    <row r="114" spans="1:10" s="56" customFormat="1" ht="15" customHeight="1">
      <c r="A114" s="26"/>
      <c r="B114" s="51"/>
      <c r="C114" s="53" t="s">
        <v>43</v>
      </c>
      <c r="D114" s="367"/>
      <c r="E114" s="66"/>
      <c r="F114" s="66"/>
      <c r="G114" s="256"/>
      <c r="H114" s="227"/>
      <c r="I114" s="254"/>
      <c r="J114" s="388"/>
    </row>
    <row r="115" spans="1:10" s="56" customFormat="1" ht="15" customHeight="1">
      <c r="A115" s="26"/>
      <c r="B115" s="30"/>
      <c r="C115" s="41">
        <v>1316</v>
      </c>
      <c r="D115" s="366">
        <v>0</v>
      </c>
      <c r="E115" s="44"/>
      <c r="F115" s="44"/>
      <c r="G115" s="255"/>
      <c r="H115" s="226">
        <v>0</v>
      </c>
      <c r="I115" s="313">
        <f>H115-D115</f>
        <v>0</v>
      </c>
      <c r="J115" s="387"/>
    </row>
    <row r="116" spans="1:10" s="56" customFormat="1" ht="15" customHeight="1">
      <c r="A116" s="26"/>
      <c r="B116" s="30"/>
      <c r="C116" s="53" t="s">
        <v>240</v>
      </c>
      <c r="D116" s="367"/>
      <c r="E116" s="66"/>
      <c r="F116" s="66"/>
      <c r="G116" s="256"/>
      <c r="H116" s="227"/>
      <c r="I116" s="254"/>
      <c r="J116" s="388"/>
    </row>
    <row r="117" spans="1:10" s="56" customFormat="1" ht="15" customHeight="1">
      <c r="A117" s="26"/>
      <c r="B117" s="30"/>
      <c r="C117" s="41">
        <v>1319</v>
      </c>
      <c r="D117" s="366">
        <v>0</v>
      </c>
      <c r="E117" s="44"/>
      <c r="F117" s="44"/>
      <c r="G117" s="255"/>
      <c r="H117" s="226">
        <v>0</v>
      </c>
      <c r="I117" s="313">
        <f>H117-D117</f>
        <v>0</v>
      </c>
      <c r="J117" s="387"/>
    </row>
    <row r="118" spans="1:10" s="56" customFormat="1" ht="15" customHeight="1">
      <c r="A118" s="26"/>
      <c r="B118" s="30"/>
      <c r="C118" s="53" t="s">
        <v>221</v>
      </c>
      <c r="D118" s="367"/>
      <c r="E118" s="66"/>
      <c r="F118" s="66"/>
      <c r="G118" s="256"/>
      <c r="H118" s="227"/>
      <c r="I118" s="254"/>
      <c r="J118" s="388"/>
    </row>
    <row r="119" spans="1:10" s="82" customFormat="1" ht="15" customHeight="1">
      <c r="A119" s="346">
        <v>2200</v>
      </c>
      <c r="B119" s="347"/>
      <c r="C119" s="28"/>
      <c r="D119" s="404">
        <f>D121</f>
        <v>800000000</v>
      </c>
      <c r="E119" s="49"/>
      <c r="F119" s="49"/>
      <c r="G119" s="229"/>
      <c r="H119" s="404">
        <f>H121</f>
        <v>620000000</v>
      </c>
      <c r="I119" s="313">
        <f>H119-D119</f>
        <v>-180000000</v>
      </c>
      <c r="J119" s="29"/>
    </row>
    <row r="120" spans="1:10" s="112" customFormat="1" ht="15" customHeight="1">
      <c r="A120" s="348" t="s">
        <v>20</v>
      </c>
      <c r="B120" s="349"/>
      <c r="C120" s="40"/>
      <c r="D120" s="367"/>
      <c r="E120" s="45"/>
      <c r="F120" s="45"/>
      <c r="G120" s="256"/>
      <c r="H120" s="367"/>
      <c r="I120" s="254"/>
      <c r="J120" s="25"/>
    </row>
    <row r="121" spans="1:10" s="56" customFormat="1" ht="15" customHeight="1">
      <c r="A121" s="26"/>
      <c r="B121" s="27">
        <v>2220</v>
      </c>
      <c r="C121" s="28"/>
      <c r="D121" s="366">
        <v>800000000</v>
      </c>
      <c r="E121" s="44"/>
      <c r="F121" s="44"/>
      <c r="G121" s="255"/>
      <c r="H121" s="226">
        <f>H123</f>
        <v>620000000</v>
      </c>
      <c r="I121" s="313">
        <f>H121-D121</f>
        <v>-180000000</v>
      </c>
      <c r="J121" s="50"/>
    </row>
    <row r="122" spans="1:10" s="56" customFormat="1" ht="15" customHeight="1">
      <c r="A122" s="26"/>
      <c r="B122" s="30" t="s">
        <v>72</v>
      </c>
      <c r="C122" s="28"/>
      <c r="D122" s="367"/>
      <c r="E122" s="45"/>
      <c r="F122" s="45"/>
      <c r="G122" s="256"/>
      <c r="H122" s="227"/>
      <c r="I122" s="254"/>
      <c r="J122" s="25"/>
    </row>
    <row r="123" spans="1:10" s="56" customFormat="1" ht="15" customHeight="1">
      <c r="A123" s="26"/>
      <c r="B123" s="30" t="s">
        <v>150</v>
      </c>
      <c r="C123" s="41">
        <v>2221</v>
      </c>
      <c r="D123" s="366">
        <v>800000000</v>
      </c>
      <c r="E123" s="44"/>
      <c r="F123" s="44"/>
      <c r="G123" s="255"/>
      <c r="H123" s="226">
        <v>620000000</v>
      </c>
      <c r="I123" s="313">
        <f>H123-D123</f>
        <v>-180000000</v>
      </c>
      <c r="J123" s="387" t="s">
        <v>223</v>
      </c>
    </row>
    <row r="124" spans="1:10" s="56" customFormat="1" ht="15" customHeight="1">
      <c r="A124" s="26"/>
      <c r="B124" s="30"/>
      <c r="C124" s="53" t="s">
        <v>21</v>
      </c>
      <c r="D124" s="367"/>
      <c r="E124" s="66"/>
      <c r="F124" s="66"/>
      <c r="G124" s="256"/>
      <c r="H124" s="227"/>
      <c r="I124" s="254"/>
      <c r="J124" s="388"/>
    </row>
    <row r="125" spans="1:10" s="82" customFormat="1" ht="15" customHeight="1">
      <c r="A125" s="198" t="s">
        <v>228</v>
      </c>
      <c r="B125" s="199"/>
      <c r="C125" s="350"/>
      <c r="D125" s="366">
        <f>D127</f>
        <v>1374856391</v>
      </c>
      <c r="E125" s="49"/>
      <c r="F125" s="336"/>
      <c r="G125" s="141"/>
      <c r="H125" s="366">
        <f>H127-H133</f>
        <v>2349904311</v>
      </c>
      <c r="I125" s="313">
        <f>H125-D125</f>
        <v>975047920</v>
      </c>
      <c r="J125" s="29"/>
    </row>
    <row r="126" spans="1:10" s="112" customFormat="1" ht="15" customHeight="1">
      <c r="A126" s="200"/>
      <c r="B126" s="140"/>
      <c r="C126" s="351"/>
      <c r="D126" s="367"/>
      <c r="E126" s="45"/>
      <c r="F126" s="337"/>
      <c r="G126" s="142"/>
      <c r="H126" s="367"/>
      <c r="I126" s="254"/>
      <c r="J126" s="25"/>
    </row>
    <row r="127" spans="1:10" s="56" customFormat="1" ht="15" customHeight="1">
      <c r="A127" s="26"/>
      <c r="B127" s="27">
        <v>1100</v>
      </c>
      <c r="C127" s="96" t="s">
        <v>0</v>
      </c>
      <c r="D127" s="366">
        <f>D129</f>
        <v>1374856391</v>
      </c>
      <c r="E127" s="49"/>
      <c r="F127" s="49"/>
      <c r="G127" s="402"/>
      <c r="H127" s="226">
        <f>H129+H131</f>
        <v>2384733882</v>
      </c>
      <c r="I127" s="313">
        <f>H127-D127</f>
        <v>1009877491</v>
      </c>
      <c r="J127" s="50"/>
    </row>
    <row r="128" spans="1:10" s="56" customFormat="1" ht="15" customHeight="1">
      <c r="A128" s="26"/>
      <c r="B128" s="30" t="s">
        <v>22</v>
      </c>
      <c r="C128" s="42" t="s">
        <v>0</v>
      </c>
      <c r="D128" s="367"/>
      <c r="E128" s="45"/>
      <c r="F128" s="45"/>
      <c r="G128" s="403"/>
      <c r="H128" s="227"/>
      <c r="I128" s="254"/>
      <c r="J128" s="25"/>
    </row>
    <row r="129" spans="1:10" s="56" customFormat="1" ht="15" customHeight="1">
      <c r="A129" s="26"/>
      <c r="B129" s="27" t="s">
        <v>0</v>
      </c>
      <c r="C129" s="14">
        <v>1110</v>
      </c>
      <c r="D129" s="366">
        <v>1374856391</v>
      </c>
      <c r="E129" s="49"/>
      <c r="F129" s="49"/>
      <c r="G129" s="229"/>
      <c r="H129" s="400">
        <v>2317066762</v>
      </c>
      <c r="I129" s="313">
        <f>H129-D129</f>
        <v>942210371</v>
      </c>
      <c r="J129" s="29"/>
    </row>
    <row r="130" spans="1:10" s="56" customFormat="1" ht="15" customHeight="1">
      <c r="A130" s="26"/>
      <c r="B130" s="30" t="s">
        <v>0</v>
      </c>
      <c r="C130" s="54" t="s">
        <v>44</v>
      </c>
      <c r="D130" s="367"/>
      <c r="E130" s="49"/>
      <c r="F130" s="49"/>
      <c r="G130" s="399"/>
      <c r="H130" s="401"/>
      <c r="I130" s="254"/>
      <c r="J130" s="25"/>
    </row>
    <row r="131" spans="1:10" s="56" customFormat="1" ht="15" customHeight="1">
      <c r="A131" s="26"/>
      <c r="B131" s="30"/>
      <c r="C131" s="41">
        <v>1120</v>
      </c>
      <c r="D131" s="366"/>
      <c r="E131" s="44"/>
      <c r="F131" s="44"/>
      <c r="G131" s="255" t="s">
        <v>0</v>
      </c>
      <c r="H131" s="226">
        <v>67667120</v>
      </c>
      <c r="I131" s="332">
        <f>H131-D131</f>
        <v>67667120</v>
      </c>
      <c r="J131" s="29"/>
    </row>
    <row r="132" spans="1:10" s="56" customFormat="1" ht="15" customHeight="1">
      <c r="A132" s="26"/>
      <c r="B132" s="37"/>
      <c r="C132" s="53" t="s">
        <v>45</v>
      </c>
      <c r="D132" s="367"/>
      <c r="E132" s="66"/>
      <c r="F132" s="66"/>
      <c r="G132" s="256"/>
      <c r="H132" s="227"/>
      <c r="I132" s="312"/>
      <c r="J132" s="25"/>
    </row>
    <row r="133" spans="1:10" s="56" customFormat="1" ht="15" customHeight="1">
      <c r="A133" s="26"/>
      <c r="B133" s="27">
        <v>2100</v>
      </c>
      <c r="C133" s="14" t="s">
        <v>0</v>
      </c>
      <c r="D133" s="366"/>
      <c r="E133" s="49"/>
      <c r="F133" s="49"/>
      <c r="G133" s="229" t="s">
        <v>0</v>
      </c>
      <c r="H133" s="400">
        <f>H135+H137+H139</f>
        <v>34829571</v>
      </c>
      <c r="I133" s="332">
        <f>H133-D133</f>
        <v>34829571</v>
      </c>
      <c r="J133" s="29"/>
    </row>
    <row r="134" spans="1:10" s="56" customFormat="1" ht="15" customHeight="1">
      <c r="A134" s="26"/>
      <c r="B134" s="30" t="s">
        <v>23</v>
      </c>
      <c r="C134" s="54" t="s">
        <v>0</v>
      </c>
      <c r="D134" s="367"/>
      <c r="E134" s="49"/>
      <c r="F134" s="49"/>
      <c r="G134" s="399"/>
      <c r="H134" s="401"/>
      <c r="I134" s="312"/>
      <c r="J134" s="25"/>
    </row>
    <row r="135" spans="1:10" s="56" customFormat="1" ht="15" customHeight="1">
      <c r="A135" s="26"/>
      <c r="B135" s="30"/>
      <c r="C135" s="41">
        <v>2120</v>
      </c>
      <c r="D135" s="366"/>
      <c r="E135" s="44"/>
      <c r="F135" s="44"/>
      <c r="G135" s="255" t="s">
        <v>0</v>
      </c>
      <c r="H135" s="226">
        <v>33746681</v>
      </c>
      <c r="I135" s="332">
        <f>H135-D135</f>
        <v>33746681</v>
      </c>
      <c r="J135" s="29"/>
    </row>
    <row r="136" spans="1:10" s="56" customFormat="1" ht="15" customHeight="1">
      <c r="A136" s="26"/>
      <c r="B136" s="30"/>
      <c r="C136" s="53" t="s">
        <v>46</v>
      </c>
      <c r="D136" s="367"/>
      <c r="E136" s="66"/>
      <c r="F136" s="66"/>
      <c r="G136" s="256"/>
      <c r="H136" s="227"/>
      <c r="I136" s="312"/>
      <c r="J136" s="25"/>
    </row>
    <row r="137" spans="1:10" s="56" customFormat="1" ht="15" customHeight="1">
      <c r="A137" s="26"/>
      <c r="B137" s="30"/>
      <c r="C137" s="41">
        <v>2130</v>
      </c>
      <c r="D137" s="366"/>
      <c r="E137" s="44"/>
      <c r="F137" s="44"/>
      <c r="G137" s="255" t="s">
        <v>0</v>
      </c>
      <c r="H137" s="226">
        <v>0</v>
      </c>
      <c r="I137" s="332">
        <f>H137-D137</f>
        <v>0</v>
      </c>
      <c r="J137" s="29"/>
    </row>
    <row r="138" spans="1:10" s="56" customFormat="1" ht="15" customHeight="1">
      <c r="A138" s="26"/>
      <c r="B138" s="30"/>
      <c r="C138" s="53" t="s">
        <v>47</v>
      </c>
      <c r="D138" s="367"/>
      <c r="E138" s="66"/>
      <c r="F138" s="66"/>
      <c r="G138" s="256"/>
      <c r="H138" s="227"/>
      <c r="I138" s="312"/>
      <c r="J138" s="25"/>
    </row>
    <row r="139" spans="1:10" s="56" customFormat="1" ht="15" customHeight="1">
      <c r="A139" s="26"/>
      <c r="B139" s="30"/>
      <c r="C139" s="41">
        <v>2140</v>
      </c>
      <c r="D139" s="366"/>
      <c r="E139" s="44"/>
      <c r="F139" s="44"/>
      <c r="G139" s="255" t="s">
        <v>0</v>
      </c>
      <c r="H139" s="226">
        <v>1082890</v>
      </c>
      <c r="I139" s="332">
        <f>H139-D139</f>
        <v>1082890</v>
      </c>
      <c r="J139" s="29"/>
    </row>
    <row r="140" spans="1:10" s="56" customFormat="1" ht="15" customHeight="1">
      <c r="A140" s="26"/>
      <c r="B140" s="30"/>
      <c r="C140" s="114" t="s">
        <v>48</v>
      </c>
      <c r="D140" s="367"/>
      <c r="E140" s="115"/>
      <c r="F140" s="115"/>
      <c r="G140" s="256"/>
      <c r="H140" s="227"/>
      <c r="I140" s="332"/>
      <c r="J140" s="50"/>
    </row>
    <row r="141" spans="1:10" s="116" customFormat="1" ht="15" customHeight="1">
      <c r="A141" s="368" t="s">
        <v>83</v>
      </c>
      <c r="B141" s="369"/>
      <c r="C141" s="370"/>
      <c r="D141" s="412">
        <f>D125+D119+D107+D93+D87+D77+D69+D21+D5</f>
        <v>6237996391</v>
      </c>
      <c r="E141" s="420"/>
      <c r="F141" s="359"/>
      <c r="G141" s="422"/>
      <c r="H141" s="412">
        <f>H5+H21+H69+H77+H87+H93+H107+H119+H125</f>
        <v>7057264089</v>
      </c>
      <c r="I141" s="414">
        <f>H141-D141</f>
        <v>819267698</v>
      </c>
      <c r="J141" s="11"/>
    </row>
    <row r="142" spans="1:10" s="17" customFormat="1" ht="15" customHeight="1">
      <c r="A142" s="371"/>
      <c r="B142" s="372"/>
      <c r="C142" s="352"/>
      <c r="D142" s="413"/>
      <c r="E142" s="421"/>
      <c r="F142" s="358"/>
      <c r="G142" s="422"/>
      <c r="H142" s="413"/>
      <c r="I142" s="415"/>
      <c r="J142" s="55"/>
    </row>
    <row r="143" spans="3:6" ht="15" customHeight="1">
      <c r="C143" s="4"/>
      <c r="D143" s="4"/>
      <c r="E143" s="4"/>
      <c r="F143" s="4"/>
    </row>
    <row r="144" spans="3:6" ht="15" customHeight="1">
      <c r="C144" s="4"/>
      <c r="D144" s="4"/>
      <c r="E144" s="4"/>
      <c r="F144" s="4"/>
    </row>
    <row r="145" spans="3:6" ht="15" customHeight="1">
      <c r="C145" s="4"/>
      <c r="D145" s="4"/>
      <c r="E145" s="4"/>
      <c r="F145" s="4"/>
    </row>
    <row r="146" spans="3:6" ht="15" customHeight="1">
      <c r="C146" s="4"/>
      <c r="D146" s="4"/>
      <c r="E146" s="4"/>
      <c r="F146" s="4"/>
    </row>
    <row r="147" spans="3:6" ht="15" customHeight="1">
      <c r="C147" s="4"/>
      <c r="D147" s="4"/>
      <c r="E147" s="4"/>
      <c r="F147" s="4"/>
    </row>
    <row r="148" spans="3:6" ht="15" customHeight="1">
      <c r="C148" s="4"/>
      <c r="D148" s="4"/>
      <c r="E148" s="4"/>
      <c r="F148" s="4"/>
    </row>
    <row r="149" spans="3:6" ht="15" customHeight="1">
      <c r="C149" s="4"/>
      <c r="D149" s="4"/>
      <c r="E149" s="4"/>
      <c r="F149" s="4"/>
    </row>
    <row r="150" spans="3:6" ht="15" customHeight="1">
      <c r="C150" s="4"/>
      <c r="D150" s="4"/>
      <c r="E150" s="4"/>
      <c r="F150" s="4"/>
    </row>
    <row r="151" spans="3:6" ht="15" customHeight="1">
      <c r="C151" s="4"/>
      <c r="D151" s="4"/>
      <c r="E151" s="4"/>
      <c r="F151" s="4"/>
    </row>
    <row r="152" spans="3:6" ht="15" customHeight="1">
      <c r="C152" s="4"/>
      <c r="D152" s="4"/>
      <c r="E152" s="4"/>
      <c r="F152" s="4"/>
    </row>
    <row r="153" spans="3:6" ht="15" customHeight="1">
      <c r="C153" s="4"/>
      <c r="D153" s="4"/>
      <c r="E153" s="4"/>
      <c r="F153" s="4"/>
    </row>
    <row r="154" spans="3:6" ht="15" customHeight="1">
      <c r="C154" s="4"/>
      <c r="D154" s="4"/>
      <c r="E154" s="4"/>
      <c r="F154" s="4"/>
    </row>
    <row r="155" spans="3:6" ht="15" customHeight="1">
      <c r="C155" s="4"/>
      <c r="D155" s="4"/>
      <c r="E155" s="4"/>
      <c r="F155" s="4"/>
    </row>
    <row r="156" spans="3:6" ht="15" customHeight="1">
      <c r="C156" s="4"/>
      <c r="D156" s="4"/>
      <c r="E156" s="4"/>
      <c r="F156" s="4"/>
    </row>
    <row r="157" spans="3:6" ht="15" customHeight="1">
      <c r="C157" s="4"/>
      <c r="D157" s="4"/>
      <c r="E157" s="4"/>
      <c r="F157" s="4"/>
    </row>
    <row r="158" spans="3:6" ht="15" customHeight="1">
      <c r="C158" s="4"/>
      <c r="D158" s="4"/>
      <c r="E158" s="4"/>
      <c r="F158" s="4"/>
    </row>
    <row r="159" spans="3:6" ht="15" customHeight="1">
      <c r="C159" s="4"/>
      <c r="D159" s="4"/>
      <c r="E159" s="4"/>
      <c r="F159" s="4"/>
    </row>
    <row r="160" spans="3:6" ht="15" customHeight="1">
      <c r="C160" s="4"/>
      <c r="D160" s="4"/>
      <c r="E160" s="4"/>
      <c r="F160" s="4"/>
    </row>
    <row r="161" spans="3:6" ht="15" customHeight="1">
      <c r="C161" s="4"/>
      <c r="D161" s="4"/>
      <c r="E161" s="4"/>
      <c r="F161" s="4"/>
    </row>
    <row r="162" spans="3:6" ht="15" customHeight="1">
      <c r="C162" s="4"/>
      <c r="D162" s="4"/>
      <c r="E162" s="4"/>
      <c r="F162" s="4"/>
    </row>
    <row r="163" spans="3:6" ht="15" customHeight="1">
      <c r="C163" s="4"/>
      <c r="D163" s="4"/>
      <c r="E163" s="4"/>
      <c r="F163" s="4"/>
    </row>
    <row r="164" spans="3:6" ht="15" customHeight="1">
      <c r="C164" s="4"/>
      <c r="D164" s="4"/>
      <c r="E164" s="4"/>
      <c r="F164" s="4"/>
    </row>
    <row r="165" spans="3:6" ht="15" customHeight="1">
      <c r="C165" s="4"/>
      <c r="D165" s="4"/>
      <c r="E165" s="4"/>
      <c r="F165" s="4"/>
    </row>
    <row r="166" spans="3:6" ht="15" customHeight="1">
      <c r="C166" s="4"/>
      <c r="D166" s="4"/>
      <c r="E166" s="4"/>
      <c r="F166" s="4"/>
    </row>
    <row r="167" spans="3:6" ht="15" customHeight="1">
      <c r="C167" s="4"/>
      <c r="D167" s="4"/>
      <c r="E167" s="4"/>
      <c r="F167" s="4"/>
    </row>
    <row r="168" spans="3:6" ht="15" customHeight="1">
      <c r="C168" s="4"/>
      <c r="D168" s="4"/>
      <c r="E168" s="4"/>
      <c r="F168" s="4"/>
    </row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</sheetData>
  <mergeCells count="353">
    <mergeCell ref="E141:E142"/>
    <mergeCell ref="E21:E22"/>
    <mergeCell ref="E23:E24"/>
    <mergeCell ref="G57:G58"/>
    <mergeCell ref="G83:G84"/>
    <mergeCell ref="G141:G142"/>
    <mergeCell ref="G21:G22"/>
    <mergeCell ref="G25:G26"/>
    <mergeCell ref="G27:G28"/>
    <mergeCell ref="G43:G44"/>
    <mergeCell ref="J97:J98"/>
    <mergeCell ref="J45:J46"/>
    <mergeCell ref="J49:J50"/>
    <mergeCell ref="F141:F142"/>
    <mergeCell ref="I117:I118"/>
    <mergeCell ref="G89:G90"/>
    <mergeCell ref="H89:H90"/>
    <mergeCell ref="I89:I90"/>
    <mergeCell ref="G91:G92"/>
    <mergeCell ref="H91:H92"/>
    <mergeCell ref="D97:D98"/>
    <mergeCell ref="G97:G98"/>
    <mergeCell ref="H97:H98"/>
    <mergeCell ref="I97:I98"/>
    <mergeCell ref="J39:J40"/>
    <mergeCell ref="A93:B93"/>
    <mergeCell ref="D93:D94"/>
    <mergeCell ref="G93:G94"/>
    <mergeCell ref="H93:H94"/>
    <mergeCell ref="A94:B94"/>
    <mergeCell ref="D61:D62"/>
    <mergeCell ref="D65:D66"/>
    <mergeCell ref="D63:D64"/>
    <mergeCell ref="D67:D68"/>
    <mergeCell ref="I91:I92"/>
    <mergeCell ref="I113:I114"/>
    <mergeCell ref="H101:H102"/>
    <mergeCell ref="I101:I102"/>
    <mergeCell ref="I93:I94"/>
    <mergeCell ref="I105:I106"/>
    <mergeCell ref="I95:I96"/>
    <mergeCell ref="H105:H106"/>
    <mergeCell ref="H113:H114"/>
    <mergeCell ref="J31:J32"/>
    <mergeCell ref="J33:J34"/>
    <mergeCell ref="J37:J38"/>
    <mergeCell ref="J85:J86"/>
    <mergeCell ref="J41:J42"/>
    <mergeCell ref="J43:J44"/>
    <mergeCell ref="J47:J48"/>
    <mergeCell ref="J51:J52"/>
    <mergeCell ref="J57:J58"/>
    <mergeCell ref="J83:J84"/>
    <mergeCell ref="J105:J106"/>
    <mergeCell ref="J113:J114"/>
    <mergeCell ref="J123:J124"/>
    <mergeCell ref="J65:J66"/>
    <mergeCell ref="J67:J68"/>
    <mergeCell ref="J73:J74"/>
    <mergeCell ref="J81:J82"/>
    <mergeCell ref="J103:J104"/>
    <mergeCell ref="J91:J92"/>
    <mergeCell ref="J117:J118"/>
    <mergeCell ref="J25:J26"/>
    <mergeCell ref="J27:J28"/>
    <mergeCell ref="J29:J30"/>
    <mergeCell ref="J19:J20"/>
    <mergeCell ref="D137:D138"/>
    <mergeCell ref="D139:D140"/>
    <mergeCell ref="D141:D142"/>
    <mergeCell ref="D129:D130"/>
    <mergeCell ref="D131:D132"/>
    <mergeCell ref="D133:D134"/>
    <mergeCell ref="D135:D136"/>
    <mergeCell ref="D101:D102"/>
    <mergeCell ref="D71:D72"/>
    <mergeCell ref="D79:D80"/>
    <mergeCell ref="D69:D70"/>
    <mergeCell ref="D85:D86"/>
    <mergeCell ref="D83:D84"/>
    <mergeCell ref="D89:D90"/>
    <mergeCell ref="D91:D92"/>
    <mergeCell ref="D81:D82"/>
    <mergeCell ref="D95:D96"/>
    <mergeCell ref="D51:D52"/>
    <mergeCell ref="D53:D54"/>
    <mergeCell ref="D55:D56"/>
    <mergeCell ref="D59:D60"/>
    <mergeCell ref="D57:D58"/>
    <mergeCell ref="D43:D44"/>
    <mergeCell ref="D45:D46"/>
    <mergeCell ref="D47:D48"/>
    <mergeCell ref="D49:D50"/>
    <mergeCell ref="D35:D36"/>
    <mergeCell ref="D37:D38"/>
    <mergeCell ref="D41:D42"/>
    <mergeCell ref="D39:D40"/>
    <mergeCell ref="D17:D18"/>
    <mergeCell ref="D19:D20"/>
    <mergeCell ref="D21:D22"/>
    <mergeCell ref="D23:D24"/>
    <mergeCell ref="D9:D10"/>
    <mergeCell ref="D11:D12"/>
    <mergeCell ref="D13:D14"/>
    <mergeCell ref="D15:D16"/>
    <mergeCell ref="D3:G3"/>
    <mergeCell ref="D5:D6"/>
    <mergeCell ref="D7:D8"/>
    <mergeCell ref="H7:H8"/>
    <mergeCell ref="F5:F6"/>
    <mergeCell ref="G7:G8"/>
    <mergeCell ref="I87:I88"/>
    <mergeCell ref="I85:I86"/>
    <mergeCell ref="I83:I84"/>
    <mergeCell ref="J3:J4"/>
    <mergeCell ref="I7:I8"/>
    <mergeCell ref="J9:J10"/>
    <mergeCell ref="J11:J12"/>
    <mergeCell ref="J13:J14"/>
    <mergeCell ref="J15:J16"/>
    <mergeCell ref="J17:J18"/>
    <mergeCell ref="I77:I78"/>
    <mergeCell ref="I73:I74"/>
    <mergeCell ref="I79:I80"/>
    <mergeCell ref="I81:I82"/>
    <mergeCell ref="H63:H64"/>
    <mergeCell ref="I61:I62"/>
    <mergeCell ref="I63:I64"/>
    <mergeCell ref="A88:B88"/>
    <mergeCell ref="D87:D88"/>
    <mergeCell ref="A87:B87"/>
    <mergeCell ref="G87:G88"/>
    <mergeCell ref="F87:F88"/>
    <mergeCell ref="E87:E88"/>
    <mergeCell ref="I71:I72"/>
    <mergeCell ref="G67:G68"/>
    <mergeCell ref="H67:H68"/>
    <mergeCell ref="I67:I68"/>
    <mergeCell ref="H65:H66"/>
    <mergeCell ref="I65:I66"/>
    <mergeCell ref="G65:G66"/>
    <mergeCell ref="H15:H16"/>
    <mergeCell ref="I15:I16"/>
    <mergeCell ref="I27:I28"/>
    <mergeCell ref="H17:H18"/>
    <mergeCell ref="I17:I18"/>
    <mergeCell ref="H19:H20"/>
    <mergeCell ref="I19:I20"/>
    <mergeCell ref="H21:H22"/>
    <mergeCell ref="I21:I22"/>
    <mergeCell ref="H27:H28"/>
    <mergeCell ref="G63:G64"/>
    <mergeCell ref="G15:G16"/>
    <mergeCell ref="G19:G20"/>
    <mergeCell ref="G23:G24"/>
    <mergeCell ref="G29:G30"/>
    <mergeCell ref="G17:G18"/>
    <mergeCell ref="G41:G42"/>
    <mergeCell ref="G35:G36"/>
    <mergeCell ref="G37:G38"/>
    <mergeCell ref="G31:G32"/>
    <mergeCell ref="H141:H142"/>
    <mergeCell ref="I141:I142"/>
    <mergeCell ref="H31:H32"/>
    <mergeCell ref="G69:G70"/>
    <mergeCell ref="G49:G50"/>
    <mergeCell ref="G39:G40"/>
    <mergeCell ref="I33:I34"/>
    <mergeCell ref="H43:H44"/>
    <mergeCell ref="I43:I44"/>
    <mergeCell ref="G45:G46"/>
    <mergeCell ref="A4:B4"/>
    <mergeCell ref="A141:C142"/>
    <mergeCell ref="I3:I4"/>
    <mergeCell ref="G5:G6"/>
    <mergeCell ref="H5:H6"/>
    <mergeCell ref="I5:I6"/>
    <mergeCell ref="H3:H4"/>
    <mergeCell ref="A3:C3"/>
    <mergeCell ref="G9:G10"/>
    <mergeCell ref="H9:H10"/>
    <mergeCell ref="I9:I10"/>
    <mergeCell ref="G13:G14"/>
    <mergeCell ref="G11:G12"/>
    <mergeCell ref="H11:H12"/>
    <mergeCell ref="I11:I12"/>
    <mergeCell ref="H13:H14"/>
    <mergeCell ref="I13:I14"/>
    <mergeCell ref="H23:H24"/>
    <mergeCell ref="I23:I24"/>
    <mergeCell ref="H25:H26"/>
    <mergeCell ref="I25:I26"/>
    <mergeCell ref="H29:H30"/>
    <mergeCell ref="I29:I30"/>
    <mergeCell ref="I31:I32"/>
    <mergeCell ref="H41:H42"/>
    <mergeCell ref="I41:I42"/>
    <mergeCell ref="H35:H36"/>
    <mergeCell ref="I35:I36"/>
    <mergeCell ref="H37:H38"/>
    <mergeCell ref="I39:I40"/>
    <mergeCell ref="I37:I38"/>
    <mergeCell ref="I57:I58"/>
    <mergeCell ref="I55:I56"/>
    <mergeCell ref="I53:I54"/>
    <mergeCell ref="I47:I48"/>
    <mergeCell ref="I49:I50"/>
    <mergeCell ref="G55:G56"/>
    <mergeCell ref="H55:H56"/>
    <mergeCell ref="H45:H46"/>
    <mergeCell ref="I45:I46"/>
    <mergeCell ref="I51:I52"/>
    <mergeCell ref="H75:H76"/>
    <mergeCell ref="G77:G78"/>
    <mergeCell ref="H77:H78"/>
    <mergeCell ref="G33:G34"/>
    <mergeCell ref="H33:H34"/>
    <mergeCell ref="G51:G52"/>
    <mergeCell ref="H61:H62"/>
    <mergeCell ref="H39:H40"/>
    <mergeCell ref="H47:H48"/>
    <mergeCell ref="H57:H58"/>
    <mergeCell ref="G59:G60"/>
    <mergeCell ref="H59:H60"/>
    <mergeCell ref="I59:I60"/>
    <mergeCell ref="G79:G80"/>
    <mergeCell ref="H79:H80"/>
    <mergeCell ref="G71:G72"/>
    <mergeCell ref="H71:H72"/>
    <mergeCell ref="G73:G74"/>
    <mergeCell ref="H73:H74"/>
    <mergeCell ref="G75:G76"/>
    <mergeCell ref="D29:D30"/>
    <mergeCell ref="D31:D32"/>
    <mergeCell ref="D33:D34"/>
    <mergeCell ref="I69:I70"/>
    <mergeCell ref="H69:H70"/>
    <mergeCell ref="H49:H50"/>
    <mergeCell ref="G61:G62"/>
    <mergeCell ref="G53:G54"/>
    <mergeCell ref="H53:H54"/>
    <mergeCell ref="H51:H52"/>
    <mergeCell ref="A22:B22"/>
    <mergeCell ref="C21:C22"/>
    <mergeCell ref="D25:D26"/>
    <mergeCell ref="D27:D28"/>
    <mergeCell ref="A69:B69"/>
    <mergeCell ref="A70:B70"/>
    <mergeCell ref="A77:B77"/>
    <mergeCell ref="D77:D78"/>
    <mergeCell ref="A78:B78"/>
    <mergeCell ref="D73:D74"/>
    <mergeCell ref="B74:B76"/>
    <mergeCell ref="D75:D76"/>
    <mergeCell ref="A5:B5"/>
    <mergeCell ref="A6:B6"/>
    <mergeCell ref="C5:C6"/>
    <mergeCell ref="A21:B21"/>
    <mergeCell ref="G103:G104"/>
    <mergeCell ref="H103:H104"/>
    <mergeCell ref="G81:G82"/>
    <mergeCell ref="H81:H82"/>
    <mergeCell ref="G95:G96"/>
    <mergeCell ref="H95:H96"/>
    <mergeCell ref="G85:G86"/>
    <mergeCell ref="H87:H88"/>
    <mergeCell ref="H85:H86"/>
    <mergeCell ref="H83:H84"/>
    <mergeCell ref="D119:D120"/>
    <mergeCell ref="A120:B120"/>
    <mergeCell ref="G119:G120"/>
    <mergeCell ref="D103:D104"/>
    <mergeCell ref="D105:D106"/>
    <mergeCell ref="G105:G106"/>
    <mergeCell ref="D113:D114"/>
    <mergeCell ref="D117:D118"/>
    <mergeCell ref="G117:G118"/>
    <mergeCell ref="G113:G114"/>
    <mergeCell ref="H117:H118"/>
    <mergeCell ref="H119:H120"/>
    <mergeCell ref="A107:B107"/>
    <mergeCell ref="A108:B108"/>
    <mergeCell ref="H107:H108"/>
    <mergeCell ref="D107:D108"/>
    <mergeCell ref="G107:G108"/>
    <mergeCell ref="D109:D110"/>
    <mergeCell ref="H111:H112"/>
    <mergeCell ref="A119:B119"/>
    <mergeCell ref="D125:D126"/>
    <mergeCell ref="D127:D128"/>
    <mergeCell ref="H125:H126"/>
    <mergeCell ref="G121:G122"/>
    <mergeCell ref="H121:H122"/>
    <mergeCell ref="D121:D122"/>
    <mergeCell ref="I123:I124"/>
    <mergeCell ref="D123:D124"/>
    <mergeCell ref="G123:G124"/>
    <mergeCell ref="H123:H124"/>
    <mergeCell ref="I133:I134"/>
    <mergeCell ref="G129:G130"/>
    <mergeCell ref="H127:H128"/>
    <mergeCell ref="I127:I128"/>
    <mergeCell ref="G131:G132"/>
    <mergeCell ref="H131:H132"/>
    <mergeCell ref="I131:I132"/>
    <mergeCell ref="I129:I130"/>
    <mergeCell ref="G127:G128"/>
    <mergeCell ref="I139:I140"/>
    <mergeCell ref="I137:I138"/>
    <mergeCell ref="G139:G140"/>
    <mergeCell ref="H139:H140"/>
    <mergeCell ref="G137:G138"/>
    <mergeCell ref="H137:H138"/>
    <mergeCell ref="F67:F68"/>
    <mergeCell ref="E67:E68"/>
    <mergeCell ref="I135:I136"/>
    <mergeCell ref="G135:G136"/>
    <mergeCell ref="H135:H136"/>
    <mergeCell ref="I119:I120"/>
    <mergeCell ref="I125:I126"/>
    <mergeCell ref="G133:G134"/>
    <mergeCell ref="H133:H134"/>
    <mergeCell ref="H129:H130"/>
    <mergeCell ref="A125:C126"/>
    <mergeCell ref="D99:D100"/>
    <mergeCell ref="G99:G100"/>
    <mergeCell ref="H99:H100"/>
    <mergeCell ref="G125:G126"/>
    <mergeCell ref="G109:G110"/>
    <mergeCell ref="H109:H110"/>
    <mergeCell ref="G101:G102"/>
    <mergeCell ref="D115:D116"/>
    <mergeCell ref="D111:D112"/>
    <mergeCell ref="E25:E26"/>
    <mergeCell ref="J115:J116"/>
    <mergeCell ref="G115:G116"/>
    <mergeCell ref="H115:H116"/>
    <mergeCell ref="I115:I116"/>
    <mergeCell ref="J75:J76"/>
    <mergeCell ref="I75:I76"/>
    <mergeCell ref="I111:I112"/>
    <mergeCell ref="G47:G48"/>
    <mergeCell ref="G111:G112"/>
    <mergeCell ref="J111:J112"/>
    <mergeCell ref="F125:F126"/>
    <mergeCell ref="F89:F90"/>
    <mergeCell ref="F91:F92"/>
    <mergeCell ref="J99:J100"/>
    <mergeCell ref="I99:I100"/>
    <mergeCell ref="I103:I104"/>
    <mergeCell ref="I109:I110"/>
    <mergeCell ref="I107:I108"/>
    <mergeCell ref="I121:I122"/>
  </mergeCells>
  <printOptions/>
  <pageMargins left="0.41" right="0.31" top="1.06" bottom="0.7874015748031497" header="0.5118110236220472" footer="0.5118110236220472"/>
  <pageSetup firstPageNumber="8" useFirstPageNumber="1" horizontalDpi="600" verticalDpi="600" orientation="landscape" paperSize="9" r:id="rId3"/>
  <headerFooter alignWithMargins="0">
    <oddFooter>&amp;C- &amp;P 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showGridLines="0" workbookViewId="0" topLeftCell="A1">
      <selection activeCell="E77" sqref="E77:E78"/>
    </sheetView>
  </sheetViews>
  <sheetFormatPr defaultColWidth="8.88671875" defaultRowHeight="13.5"/>
  <cols>
    <col min="1" max="1" width="9.3359375" style="1" customWidth="1"/>
    <col min="2" max="2" width="17.5546875" style="1" customWidth="1"/>
    <col min="3" max="3" width="18.88671875" style="1" customWidth="1"/>
    <col min="4" max="4" width="16.77734375" style="8" customWidth="1"/>
    <col min="5" max="6" width="16.77734375" style="1" customWidth="1"/>
    <col min="7" max="7" width="16.77734375" style="12" customWidth="1"/>
    <col min="8" max="16384" width="8.88671875" style="1" customWidth="1"/>
  </cols>
  <sheetData>
    <row r="1" spans="1:7" s="56" customFormat="1" ht="20.25">
      <c r="A1" s="431" t="s">
        <v>267</v>
      </c>
      <c r="B1" s="431"/>
      <c r="C1" s="431"/>
      <c r="D1" s="431"/>
      <c r="E1" s="431"/>
      <c r="F1" s="431"/>
      <c r="G1" s="431"/>
    </row>
    <row r="2" spans="1:7" s="118" customFormat="1" ht="13.5" customHeight="1">
      <c r="A2" s="432" t="s">
        <v>261</v>
      </c>
      <c r="B2" s="432"/>
      <c r="C2" s="432"/>
      <c r="D2" s="432"/>
      <c r="E2" s="432"/>
      <c r="F2" s="432"/>
      <c r="G2" s="432"/>
    </row>
    <row r="3" spans="1:7" s="118" customFormat="1" ht="13.5" customHeight="1">
      <c r="A3" s="432" t="s">
        <v>262</v>
      </c>
      <c r="B3" s="432"/>
      <c r="C3" s="432"/>
      <c r="D3" s="432"/>
      <c r="E3" s="432"/>
      <c r="F3" s="432"/>
      <c r="G3" s="432"/>
    </row>
    <row r="4" spans="1:7" s="56" customFormat="1" ht="7.5" customHeight="1">
      <c r="A4" s="67"/>
      <c r="B4" s="67"/>
      <c r="C4" s="67"/>
      <c r="D4" s="68"/>
      <c r="E4" s="67"/>
      <c r="F4" s="67"/>
      <c r="G4" s="69"/>
    </row>
    <row r="5" spans="1:7" s="56" customFormat="1" ht="12.75" customHeight="1">
      <c r="A5" s="16" t="s">
        <v>151</v>
      </c>
      <c r="B5" s="17"/>
      <c r="C5" s="17"/>
      <c r="D5" s="68" t="s">
        <v>0</v>
      </c>
      <c r="E5" s="67"/>
      <c r="F5" s="17"/>
      <c r="G5" s="70" t="s">
        <v>50</v>
      </c>
    </row>
    <row r="6" spans="1:7" s="56" customFormat="1" ht="19.5" customHeight="1">
      <c r="A6" s="393" t="s">
        <v>1</v>
      </c>
      <c r="B6" s="394"/>
      <c r="C6" s="395"/>
      <c r="D6" s="425" t="s">
        <v>51</v>
      </c>
      <c r="E6" s="426"/>
      <c r="F6" s="425" t="s">
        <v>59</v>
      </c>
      <c r="G6" s="426"/>
    </row>
    <row r="7" spans="1:7" s="56" customFormat="1" ht="19.5" customHeight="1">
      <c r="A7" s="198" t="s">
        <v>2</v>
      </c>
      <c r="B7" s="427"/>
      <c r="C7" s="350" t="s">
        <v>3</v>
      </c>
      <c r="D7" s="423" t="s">
        <v>52</v>
      </c>
      <c r="E7" s="424"/>
      <c r="F7" s="423" t="s">
        <v>52</v>
      </c>
      <c r="G7" s="424"/>
    </row>
    <row r="8" spans="1:7" s="56" customFormat="1" ht="19.5" customHeight="1">
      <c r="A8" s="428"/>
      <c r="B8" s="429"/>
      <c r="C8" s="430"/>
      <c r="D8" s="71" t="s">
        <v>3</v>
      </c>
      <c r="E8" s="72" t="s">
        <v>2</v>
      </c>
      <c r="F8" s="21" t="s">
        <v>3</v>
      </c>
      <c r="G8" s="73" t="s">
        <v>2</v>
      </c>
    </row>
    <row r="9" spans="1:7" s="56" customFormat="1" ht="15" customHeight="1">
      <c r="A9" s="342">
        <v>1100</v>
      </c>
      <c r="B9" s="343"/>
      <c r="C9" s="344"/>
      <c r="D9" s="452" t="s">
        <v>0</v>
      </c>
      <c r="E9" s="355">
        <v>2384733882</v>
      </c>
      <c r="F9" s="433" t="s">
        <v>0</v>
      </c>
      <c r="G9" s="355">
        <v>2341429523</v>
      </c>
    </row>
    <row r="10" spans="1:7" s="56" customFormat="1" ht="15" customHeight="1">
      <c r="A10" s="348" t="s">
        <v>152</v>
      </c>
      <c r="B10" s="338"/>
      <c r="C10" s="345"/>
      <c r="D10" s="440"/>
      <c r="E10" s="256"/>
      <c r="F10" s="434"/>
      <c r="G10" s="256"/>
    </row>
    <row r="11" spans="1:7" s="56" customFormat="1" ht="15" customHeight="1">
      <c r="A11" s="26"/>
      <c r="B11" s="27">
        <v>1110</v>
      </c>
      <c r="C11" s="28"/>
      <c r="D11" s="443" t="s">
        <v>0</v>
      </c>
      <c r="E11" s="437">
        <v>-2317066762</v>
      </c>
      <c r="F11" s="435" t="s">
        <v>0</v>
      </c>
      <c r="G11" s="437">
        <v>-2262102946</v>
      </c>
    </row>
    <row r="12" spans="1:7" s="56" customFormat="1" ht="15" customHeight="1">
      <c r="A12" s="26"/>
      <c r="B12" s="30" t="s">
        <v>153</v>
      </c>
      <c r="C12" s="28"/>
      <c r="D12" s="444"/>
      <c r="E12" s="438"/>
      <c r="F12" s="436"/>
      <c r="G12" s="438"/>
    </row>
    <row r="13" spans="1:7" s="56" customFormat="1" ht="15" customHeight="1">
      <c r="A13" s="26"/>
      <c r="B13" s="30"/>
      <c r="C13" s="32">
        <v>1111</v>
      </c>
      <c r="D13" s="439">
        <v>328131</v>
      </c>
      <c r="E13" s="255" t="s">
        <v>0</v>
      </c>
      <c r="F13" s="439">
        <v>285853</v>
      </c>
      <c r="G13" s="441"/>
    </row>
    <row r="14" spans="1:7" s="56" customFormat="1" ht="15" customHeight="1">
      <c r="A14" s="26"/>
      <c r="B14" s="30"/>
      <c r="C14" s="33" t="s">
        <v>154</v>
      </c>
      <c r="D14" s="440"/>
      <c r="E14" s="256"/>
      <c r="F14" s="440"/>
      <c r="G14" s="442"/>
    </row>
    <row r="15" spans="1:7" s="56" customFormat="1" ht="15" customHeight="1">
      <c r="A15" s="26"/>
      <c r="B15" s="30"/>
      <c r="C15" s="74">
        <v>1112</v>
      </c>
      <c r="D15" s="443">
        <v>2316738631</v>
      </c>
      <c r="E15" s="229" t="s">
        <v>0</v>
      </c>
      <c r="F15" s="443">
        <v>2261817093</v>
      </c>
      <c r="G15" s="437" t="s">
        <v>0</v>
      </c>
    </row>
    <row r="16" spans="1:7" s="56" customFormat="1" ht="15" customHeight="1">
      <c r="A16" s="26"/>
      <c r="B16" s="37"/>
      <c r="C16" s="75" t="s">
        <v>155</v>
      </c>
      <c r="D16" s="444"/>
      <c r="E16" s="399"/>
      <c r="F16" s="444"/>
      <c r="G16" s="438"/>
    </row>
    <row r="17" spans="1:7" s="56" customFormat="1" ht="15" customHeight="1">
      <c r="A17" s="26"/>
      <c r="B17" s="27">
        <v>1120</v>
      </c>
      <c r="C17" s="35"/>
      <c r="D17" s="450" t="s">
        <v>0</v>
      </c>
      <c r="E17" s="446">
        <v>67667120</v>
      </c>
      <c r="F17" s="380" t="s">
        <v>0</v>
      </c>
      <c r="G17" s="446">
        <v>79326577</v>
      </c>
    </row>
    <row r="18" spans="1:7" s="56" customFormat="1" ht="15" customHeight="1">
      <c r="A18" s="26"/>
      <c r="B18" s="30" t="s">
        <v>45</v>
      </c>
      <c r="C18" s="24"/>
      <c r="D18" s="451"/>
      <c r="E18" s="447"/>
      <c r="F18" s="381"/>
      <c r="G18" s="447"/>
    </row>
    <row r="19" spans="1:7" s="56" customFormat="1" ht="15" customHeight="1">
      <c r="A19" s="26"/>
      <c r="B19" s="30"/>
      <c r="C19" s="62">
        <v>1122</v>
      </c>
      <c r="D19" s="439">
        <v>0</v>
      </c>
      <c r="E19" s="255" t="s">
        <v>0</v>
      </c>
      <c r="F19" s="439">
        <v>11567847</v>
      </c>
      <c r="G19" s="448" t="s">
        <v>0</v>
      </c>
    </row>
    <row r="20" spans="1:7" s="56" customFormat="1" ht="15" customHeight="1">
      <c r="A20" s="26"/>
      <c r="B20" s="30"/>
      <c r="C20" s="63" t="s">
        <v>156</v>
      </c>
      <c r="D20" s="440"/>
      <c r="E20" s="256"/>
      <c r="F20" s="440"/>
      <c r="G20" s="449"/>
    </row>
    <row r="21" spans="1:7" s="56" customFormat="1" ht="15" customHeight="1">
      <c r="A21" s="26"/>
      <c r="B21" s="30"/>
      <c r="C21" s="62">
        <v>1123</v>
      </c>
      <c r="D21" s="439">
        <v>39267350</v>
      </c>
      <c r="E21" s="255" t="s">
        <v>0</v>
      </c>
      <c r="F21" s="439">
        <v>30949830</v>
      </c>
      <c r="G21" s="448" t="s">
        <v>0</v>
      </c>
    </row>
    <row r="22" spans="1:7" s="56" customFormat="1" ht="15" customHeight="1">
      <c r="A22" s="26"/>
      <c r="B22" s="30"/>
      <c r="C22" s="63" t="s">
        <v>157</v>
      </c>
      <c r="D22" s="440"/>
      <c r="E22" s="256"/>
      <c r="F22" s="440"/>
      <c r="G22" s="449"/>
    </row>
    <row r="23" spans="1:7" s="56" customFormat="1" ht="13.5" customHeight="1">
      <c r="A23" s="26"/>
      <c r="B23" s="30"/>
      <c r="C23" s="62">
        <v>1124</v>
      </c>
      <c r="D23" s="439">
        <v>0</v>
      </c>
      <c r="E23" s="255" t="s">
        <v>0</v>
      </c>
      <c r="F23" s="439">
        <v>0</v>
      </c>
      <c r="G23" s="448" t="s">
        <v>0</v>
      </c>
    </row>
    <row r="24" spans="1:7" s="56" customFormat="1" ht="11.25" customHeight="1">
      <c r="A24" s="26"/>
      <c r="B24" s="30"/>
      <c r="C24" s="63" t="s">
        <v>158</v>
      </c>
      <c r="D24" s="440"/>
      <c r="E24" s="256"/>
      <c r="F24" s="440"/>
      <c r="G24" s="449"/>
    </row>
    <row r="25" spans="1:7" s="56" customFormat="1" ht="15" customHeight="1">
      <c r="A25" s="26"/>
      <c r="B25" s="30"/>
      <c r="C25" s="62">
        <v>1125</v>
      </c>
      <c r="D25" s="439">
        <v>28399770</v>
      </c>
      <c r="E25" s="255" t="s">
        <v>0</v>
      </c>
      <c r="F25" s="439">
        <v>36808900</v>
      </c>
      <c r="G25" s="448" t="s">
        <v>0</v>
      </c>
    </row>
    <row r="26" spans="1:7" s="56" customFormat="1" ht="14.25" customHeight="1">
      <c r="A26" s="26"/>
      <c r="B26" s="30"/>
      <c r="C26" s="63" t="s">
        <v>159</v>
      </c>
      <c r="D26" s="440"/>
      <c r="E26" s="256"/>
      <c r="F26" s="440"/>
      <c r="G26" s="449"/>
    </row>
    <row r="27" spans="1:7" s="56" customFormat="1" ht="15" customHeight="1">
      <c r="A27" s="346">
        <v>1200</v>
      </c>
      <c r="B27" s="347"/>
      <c r="C27" s="350"/>
      <c r="D27" s="439" t="s">
        <v>0</v>
      </c>
      <c r="E27" s="255">
        <v>183874058196</v>
      </c>
      <c r="F27" s="445" t="s">
        <v>0</v>
      </c>
      <c r="G27" s="255">
        <v>149780875703</v>
      </c>
    </row>
    <row r="28" spans="1:7" s="56" customFormat="1" ht="15" customHeight="1">
      <c r="A28" s="348" t="s">
        <v>160</v>
      </c>
      <c r="B28" s="349"/>
      <c r="C28" s="351"/>
      <c r="D28" s="440"/>
      <c r="E28" s="256"/>
      <c r="F28" s="434"/>
      <c r="G28" s="256"/>
    </row>
    <row r="29" spans="1:7" s="56" customFormat="1" ht="15" customHeight="1">
      <c r="A29" s="26"/>
      <c r="B29" s="27">
        <v>1210</v>
      </c>
      <c r="C29" s="35"/>
      <c r="D29" s="439" t="s">
        <v>0</v>
      </c>
      <c r="E29" s="448">
        <v>-176656231434</v>
      </c>
      <c r="F29" s="445" t="s">
        <v>0</v>
      </c>
      <c r="G29" s="448">
        <v>-143395562075</v>
      </c>
    </row>
    <row r="30" spans="1:7" s="56" customFormat="1" ht="15" customHeight="1">
      <c r="A30" s="26"/>
      <c r="B30" s="30" t="s">
        <v>161</v>
      </c>
      <c r="C30" s="24"/>
      <c r="D30" s="440"/>
      <c r="E30" s="449"/>
      <c r="F30" s="434"/>
      <c r="G30" s="449"/>
    </row>
    <row r="31" spans="1:7" s="56" customFormat="1" ht="15" customHeight="1">
      <c r="A31" s="26"/>
      <c r="B31" s="30"/>
      <c r="C31" s="41">
        <v>1211</v>
      </c>
      <c r="D31" s="439">
        <v>134832172964</v>
      </c>
      <c r="E31" s="255" t="s">
        <v>0</v>
      </c>
      <c r="F31" s="439">
        <v>101677931155</v>
      </c>
      <c r="G31" s="448" t="s">
        <v>0</v>
      </c>
    </row>
    <row r="32" spans="1:7" s="56" customFormat="1" ht="15" customHeight="1">
      <c r="A32" s="26"/>
      <c r="B32" s="30"/>
      <c r="C32" s="42" t="s">
        <v>66</v>
      </c>
      <c r="D32" s="440"/>
      <c r="E32" s="256"/>
      <c r="F32" s="440"/>
      <c r="G32" s="449"/>
    </row>
    <row r="33" spans="1:7" s="56" customFormat="1" ht="15" customHeight="1">
      <c r="A33" s="26"/>
      <c r="B33" s="30"/>
      <c r="C33" s="41">
        <v>1213</v>
      </c>
      <c r="D33" s="439">
        <v>41824058470</v>
      </c>
      <c r="E33" s="255" t="s">
        <v>0</v>
      </c>
      <c r="F33" s="439">
        <v>41717630920</v>
      </c>
      <c r="G33" s="448" t="s">
        <v>0</v>
      </c>
    </row>
    <row r="34" spans="1:7" s="56" customFormat="1" ht="15" customHeight="1">
      <c r="A34" s="26"/>
      <c r="B34" s="30"/>
      <c r="C34" s="42" t="s">
        <v>245</v>
      </c>
      <c r="D34" s="440"/>
      <c r="E34" s="256"/>
      <c r="F34" s="440"/>
      <c r="G34" s="449"/>
    </row>
    <row r="35" spans="1:7" s="56" customFormat="1" ht="15" customHeight="1">
      <c r="A35" s="43"/>
      <c r="B35" s="34">
        <v>1220</v>
      </c>
      <c r="C35" s="39"/>
      <c r="D35" s="439" t="s">
        <v>0</v>
      </c>
      <c r="E35" s="448">
        <v>-4217450000</v>
      </c>
      <c r="F35" s="445"/>
      <c r="G35" s="448">
        <v>-4017450000</v>
      </c>
    </row>
    <row r="36" spans="1:7" s="56" customFormat="1" ht="15" customHeight="1">
      <c r="A36" s="26"/>
      <c r="B36" s="30" t="s">
        <v>162</v>
      </c>
      <c r="C36" s="40"/>
      <c r="D36" s="440"/>
      <c r="E36" s="449"/>
      <c r="F36" s="434"/>
      <c r="G36" s="449"/>
    </row>
    <row r="37" spans="1:7" s="56" customFormat="1" ht="15" customHeight="1">
      <c r="A37" s="26"/>
      <c r="B37" s="27"/>
      <c r="C37" s="41">
        <v>1221</v>
      </c>
      <c r="D37" s="450">
        <v>2616500000</v>
      </c>
      <c r="E37" s="453"/>
      <c r="F37" s="450">
        <v>2416500000</v>
      </c>
      <c r="G37" s="448" t="s">
        <v>0</v>
      </c>
    </row>
    <row r="38" spans="1:7" s="56" customFormat="1" ht="15" customHeight="1">
      <c r="A38" s="26"/>
      <c r="B38" s="30"/>
      <c r="C38" s="42" t="s">
        <v>110</v>
      </c>
      <c r="D38" s="451"/>
      <c r="E38" s="454"/>
      <c r="F38" s="451"/>
      <c r="G38" s="449"/>
    </row>
    <row r="39" spans="1:7" s="56" customFormat="1" ht="15" customHeight="1">
      <c r="A39" s="26"/>
      <c r="B39" s="30"/>
      <c r="C39" s="41">
        <v>2223</v>
      </c>
      <c r="D39" s="435">
        <v>0</v>
      </c>
      <c r="E39" s="255" t="s">
        <v>0</v>
      </c>
      <c r="F39" s="435">
        <v>0</v>
      </c>
      <c r="G39" s="448" t="s">
        <v>0</v>
      </c>
    </row>
    <row r="40" spans="1:7" s="56" customFormat="1" ht="15" customHeight="1">
      <c r="A40" s="26"/>
      <c r="B40" s="30"/>
      <c r="C40" s="63" t="s">
        <v>67</v>
      </c>
      <c r="D40" s="434"/>
      <c r="E40" s="256"/>
      <c r="F40" s="434"/>
      <c r="G40" s="449"/>
    </row>
    <row r="41" spans="1:7" s="56" customFormat="1" ht="15" customHeight="1">
      <c r="A41" s="26"/>
      <c r="B41" s="30"/>
      <c r="C41" s="62">
        <v>1229</v>
      </c>
      <c r="D41" s="439">
        <v>1600950000</v>
      </c>
      <c r="E41" s="255" t="s">
        <v>0</v>
      </c>
      <c r="F41" s="439">
        <v>1600950000</v>
      </c>
      <c r="G41" s="448" t="s">
        <v>0</v>
      </c>
    </row>
    <row r="42" spans="1:7" s="56" customFormat="1" ht="15" customHeight="1">
      <c r="A42" s="76"/>
      <c r="B42" s="37"/>
      <c r="C42" s="77" t="s">
        <v>238</v>
      </c>
      <c r="D42" s="440"/>
      <c r="E42" s="256"/>
      <c r="F42" s="440"/>
      <c r="G42" s="449"/>
    </row>
    <row r="43" spans="1:7" s="56" customFormat="1" ht="15" customHeight="1">
      <c r="A43" s="26"/>
      <c r="B43" s="27">
        <v>1230</v>
      </c>
      <c r="C43" s="62"/>
      <c r="D43" s="439"/>
      <c r="E43" s="448">
        <v>-2999144962</v>
      </c>
      <c r="F43" s="445"/>
      <c r="G43" s="448">
        <v>-2366389828</v>
      </c>
    </row>
    <row r="44" spans="1:7" s="56" customFormat="1" ht="15" customHeight="1">
      <c r="A44" s="26"/>
      <c r="B44" s="30" t="s">
        <v>68</v>
      </c>
      <c r="C44" s="63"/>
      <c r="D44" s="440"/>
      <c r="E44" s="449"/>
      <c r="F44" s="434"/>
      <c r="G44" s="449"/>
    </row>
    <row r="45" spans="1:7" s="56" customFormat="1" ht="15" customHeight="1">
      <c r="A45" s="26"/>
      <c r="B45" s="30"/>
      <c r="C45" s="14">
        <v>1233</v>
      </c>
      <c r="D45" s="443">
        <v>1000000000</v>
      </c>
      <c r="E45" s="229" t="s">
        <v>0</v>
      </c>
      <c r="F45" s="443">
        <v>500000000</v>
      </c>
      <c r="G45" s="437" t="s">
        <v>0</v>
      </c>
    </row>
    <row r="46" spans="1:7" s="56" customFormat="1" ht="15" customHeight="1">
      <c r="A46" s="26"/>
      <c r="B46" s="405"/>
      <c r="C46" s="33" t="s">
        <v>118</v>
      </c>
      <c r="D46" s="440"/>
      <c r="E46" s="256"/>
      <c r="F46" s="440"/>
      <c r="G46" s="449"/>
    </row>
    <row r="47" spans="1:7" s="56" customFormat="1" ht="15" customHeight="1">
      <c r="A47" s="26"/>
      <c r="B47" s="405"/>
      <c r="C47" s="14">
        <v>1239</v>
      </c>
      <c r="D47" s="443">
        <v>1999144962</v>
      </c>
      <c r="E47" s="229" t="s">
        <v>0</v>
      </c>
      <c r="F47" s="443">
        <v>1866389828</v>
      </c>
      <c r="G47" s="437" t="s">
        <v>0</v>
      </c>
    </row>
    <row r="48" spans="1:7" s="56" customFormat="1" ht="15" customHeight="1">
      <c r="A48" s="26"/>
      <c r="B48" s="37"/>
      <c r="C48" s="33" t="s">
        <v>163</v>
      </c>
      <c r="D48" s="440"/>
      <c r="E48" s="256"/>
      <c r="F48" s="440"/>
      <c r="G48" s="449"/>
    </row>
    <row r="49" spans="1:7" s="56" customFormat="1" ht="15" customHeight="1">
      <c r="A49" s="26"/>
      <c r="B49" s="27">
        <v>1240</v>
      </c>
      <c r="C49" s="32"/>
      <c r="D49" s="439" t="s">
        <v>0</v>
      </c>
      <c r="E49" s="448">
        <v>-1231800</v>
      </c>
      <c r="F49" s="445" t="s">
        <v>0</v>
      </c>
      <c r="G49" s="448">
        <v>-1473800</v>
      </c>
    </row>
    <row r="50" spans="1:7" s="56" customFormat="1" ht="15" customHeight="1">
      <c r="A50" s="26"/>
      <c r="B50" s="30" t="s">
        <v>164</v>
      </c>
      <c r="C50" s="33"/>
      <c r="D50" s="440"/>
      <c r="E50" s="449"/>
      <c r="F50" s="434"/>
      <c r="G50" s="449"/>
    </row>
    <row r="51" spans="1:7" s="56" customFormat="1" ht="15" customHeight="1">
      <c r="A51" s="43"/>
      <c r="B51" s="51"/>
      <c r="C51" s="41">
        <v>1241</v>
      </c>
      <c r="D51" s="439">
        <v>1231800</v>
      </c>
      <c r="E51" s="255" t="s">
        <v>0</v>
      </c>
      <c r="F51" s="439">
        <v>1473800</v>
      </c>
      <c r="G51" s="448" t="s">
        <v>0</v>
      </c>
    </row>
    <row r="52" spans="1:7" s="56" customFormat="1" ht="15" customHeight="1">
      <c r="A52" s="26"/>
      <c r="B52" s="51"/>
      <c r="C52" s="42" t="s">
        <v>165</v>
      </c>
      <c r="D52" s="440"/>
      <c r="E52" s="256"/>
      <c r="F52" s="440"/>
      <c r="G52" s="449"/>
    </row>
    <row r="53" spans="1:7" s="56" customFormat="1" ht="15" customHeight="1">
      <c r="A53" s="26"/>
      <c r="B53" s="51"/>
      <c r="C53" s="41">
        <v>1249</v>
      </c>
      <c r="D53" s="439">
        <v>0</v>
      </c>
      <c r="E53" s="255" t="s">
        <v>0</v>
      </c>
      <c r="F53" s="439">
        <v>0</v>
      </c>
      <c r="G53" s="448" t="s">
        <v>0</v>
      </c>
    </row>
    <row r="54" spans="1:7" s="56" customFormat="1" ht="15" customHeight="1">
      <c r="A54" s="26"/>
      <c r="B54" s="52"/>
      <c r="C54" s="53" t="s">
        <v>164</v>
      </c>
      <c r="D54" s="440"/>
      <c r="E54" s="256"/>
      <c r="F54" s="440"/>
      <c r="G54" s="449"/>
    </row>
    <row r="55" spans="1:7" s="56" customFormat="1" ht="15" customHeight="1">
      <c r="A55" s="346">
        <v>1300</v>
      </c>
      <c r="B55" s="347"/>
      <c r="C55" s="39"/>
      <c r="D55" s="439" t="s">
        <v>0</v>
      </c>
      <c r="E55" s="255">
        <v>4919908621</v>
      </c>
      <c r="F55" s="445" t="s">
        <v>0</v>
      </c>
      <c r="G55" s="255">
        <v>5019324270</v>
      </c>
    </row>
    <row r="56" spans="1:7" s="56" customFormat="1" ht="15" customHeight="1">
      <c r="A56" s="348" t="s">
        <v>166</v>
      </c>
      <c r="B56" s="349"/>
      <c r="C56" s="40"/>
      <c r="D56" s="440"/>
      <c r="E56" s="256"/>
      <c r="F56" s="434"/>
      <c r="G56" s="256"/>
    </row>
    <row r="57" spans="1:7" s="56" customFormat="1" ht="15" customHeight="1">
      <c r="A57" s="26"/>
      <c r="B57" s="27">
        <v>1310</v>
      </c>
      <c r="C57" s="14"/>
      <c r="D57" s="443" t="s">
        <v>0</v>
      </c>
      <c r="E57" s="437">
        <v>-4919908621</v>
      </c>
      <c r="F57" s="435" t="s">
        <v>0</v>
      </c>
      <c r="G57" s="437">
        <v>-5019324270</v>
      </c>
    </row>
    <row r="58" spans="1:7" s="56" customFormat="1" ht="15" customHeight="1">
      <c r="A58" s="26"/>
      <c r="B58" s="30" t="s">
        <v>167</v>
      </c>
      <c r="C58" s="54"/>
      <c r="D58" s="444"/>
      <c r="E58" s="438"/>
      <c r="F58" s="436"/>
      <c r="G58" s="438"/>
    </row>
    <row r="59" spans="1:7" s="56" customFormat="1" ht="15" customHeight="1">
      <c r="A59" s="43"/>
      <c r="B59" s="51"/>
      <c r="C59" s="41">
        <v>1311</v>
      </c>
      <c r="D59" s="439">
        <v>2067241798</v>
      </c>
      <c r="E59" s="255" t="s">
        <v>0</v>
      </c>
      <c r="F59" s="439">
        <v>2067653450</v>
      </c>
      <c r="G59" s="448" t="s">
        <v>0</v>
      </c>
    </row>
    <row r="60" spans="1:7" s="56" customFormat="1" ht="15" customHeight="1">
      <c r="A60" s="26"/>
      <c r="B60" s="51"/>
      <c r="C60" s="42" t="s">
        <v>168</v>
      </c>
      <c r="D60" s="440"/>
      <c r="E60" s="256"/>
      <c r="F60" s="440"/>
      <c r="G60" s="449"/>
    </row>
    <row r="61" spans="1:7" s="56" customFormat="1" ht="15" customHeight="1">
      <c r="A61" s="26"/>
      <c r="B61" s="27" t="s">
        <v>0</v>
      </c>
      <c r="C61" s="14">
        <v>1312</v>
      </c>
      <c r="D61" s="443">
        <v>3852474025</v>
      </c>
      <c r="E61" s="229" t="s">
        <v>0</v>
      </c>
      <c r="F61" s="443">
        <v>3852474025</v>
      </c>
      <c r="G61" s="437" t="s">
        <v>0</v>
      </c>
    </row>
    <row r="62" spans="1:7" s="56" customFormat="1" ht="15" customHeight="1">
      <c r="A62" s="26"/>
      <c r="B62" s="30" t="s">
        <v>0</v>
      </c>
      <c r="C62" s="54" t="s">
        <v>169</v>
      </c>
      <c r="D62" s="444"/>
      <c r="E62" s="399"/>
      <c r="F62" s="444"/>
      <c r="G62" s="438"/>
    </row>
    <row r="63" spans="1:7" s="56" customFormat="1" ht="15" customHeight="1">
      <c r="A63" s="26"/>
      <c r="B63" s="30"/>
      <c r="C63" s="41">
        <v>1313</v>
      </c>
      <c r="D63" s="439">
        <v>0</v>
      </c>
      <c r="E63" s="255"/>
      <c r="F63" s="439">
        <v>0</v>
      </c>
      <c r="G63" s="448"/>
    </row>
    <row r="64" spans="1:7" s="56" customFormat="1" ht="15" customHeight="1">
      <c r="A64" s="26"/>
      <c r="B64" s="30"/>
      <c r="C64" s="42" t="s">
        <v>170</v>
      </c>
      <c r="D64" s="440"/>
      <c r="E64" s="256"/>
      <c r="F64" s="440"/>
      <c r="G64" s="449"/>
    </row>
    <row r="65" spans="1:7" s="56" customFormat="1" ht="15" customHeight="1">
      <c r="A65" s="26"/>
      <c r="B65" s="30"/>
      <c r="C65" s="41">
        <v>1315</v>
      </c>
      <c r="D65" s="439">
        <v>42608145</v>
      </c>
      <c r="E65" s="255" t="s">
        <v>0</v>
      </c>
      <c r="F65" s="439">
        <v>41099042</v>
      </c>
      <c r="G65" s="448" t="s">
        <v>0</v>
      </c>
    </row>
    <row r="66" spans="1:7" s="56" customFormat="1" ht="15" customHeight="1">
      <c r="A66" s="26"/>
      <c r="B66" s="30"/>
      <c r="C66" s="42" t="s">
        <v>171</v>
      </c>
      <c r="D66" s="440"/>
      <c r="E66" s="256"/>
      <c r="F66" s="440"/>
      <c r="G66" s="449"/>
    </row>
    <row r="67" spans="1:7" s="56" customFormat="1" ht="15" customHeight="1">
      <c r="A67" s="26"/>
      <c r="B67" s="27" t="s">
        <v>0</v>
      </c>
      <c r="C67" s="41">
        <v>1316</v>
      </c>
      <c r="D67" s="445">
        <v>39308137</v>
      </c>
      <c r="E67" s="255" t="s">
        <v>0</v>
      </c>
      <c r="F67" s="445">
        <v>39308137</v>
      </c>
      <c r="G67" s="448" t="s">
        <v>0</v>
      </c>
    </row>
    <row r="68" spans="1:7" s="56" customFormat="1" ht="15" customHeight="1">
      <c r="A68" s="26"/>
      <c r="B68" s="30" t="s">
        <v>0</v>
      </c>
      <c r="C68" s="42" t="s">
        <v>241</v>
      </c>
      <c r="D68" s="434"/>
      <c r="E68" s="256"/>
      <c r="F68" s="434"/>
      <c r="G68" s="449"/>
    </row>
    <row r="69" spans="1:7" s="56" customFormat="1" ht="15" customHeight="1">
      <c r="A69" s="26"/>
      <c r="B69" s="27" t="s">
        <v>0</v>
      </c>
      <c r="C69" s="41">
        <v>1319</v>
      </c>
      <c r="D69" s="445">
        <v>0</v>
      </c>
      <c r="E69" s="255" t="s">
        <v>0</v>
      </c>
      <c r="F69" s="445">
        <v>0</v>
      </c>
      <c r="G69" s="448" t="s">
        <v>0</v>
      </c>
    </row>
    <row r="70" spans="1:7" s="56" customFormat="1" ht="15" customHeight="1">
      <c r="A70" s="26"/>
      <c r="B70" s="30" t="s">
        <v>0</v>
      </c>
      <c r="C70" s="42" t="s">
        <v>225</v>
      </c>
      <c r="D70" s="434"/>
      <c r="E70" s="256"/>
      <c r="F70" s="434"/>
      <c r="G70" s="449"/>
    </row>
    <row r="71" spans="1:7" s="56" customFormat="1" ht="15" customHeight="1">
      <c r="A71" s="26"/>
      <c r="B71" s="27" t="s">
        <v>0</v>
      </c>
      <c r="C71" s="41">
        <v>2227</v>
      </c>
      <c r="D71" s="445">
        <v>-1081723484</v>
      </c>
      <c r="E71" s="255" t="s">
        <v>0</v>
      </c>
      <c r="F71" s="445">
        <v>-981210384</v>
      </c>
      <c r="G71" s="448" t="s">
        <v>0</v>
      </c>
    </row>
    <row r="72" spans="1:7" s="56" customFormat="1" ht="15" customHeight="1">
      <c r="A72" s="26"/>
      <c r="B72" s="37" t="s">
        <v>0</v>
      </c>
      <c r="C72" s="42" t="s">
        <v>172</v>
      </c>
      <c r="D72" s="434"/>
      <c r="E72" s="256"/>
      <c r="F72" s="434"/>
      <c r="G72" s="449"/>
    </row>
    <row r="73" spans="1:7" s="56" customFormat="1" ht="15" customHeight="1">
      <c r="A73" s="26"/>
      <c r="B73" s="27">
        <v>1320</v>
      </c>
      <c r="C73" s="41"/>
      <c r="D73" s="439">
        <v>0</v>
      </c>
      <c r="E73" s="255"/>
      <c r="F73" s="439">
        <v>0</v>
      </c>
      <c r="G73" s="448"/>
    </row>
    <row r="74" spans="1:7" s="56" customFormat="1" ht="15" customHeight="1">
      <c r="A74" s="26"/>
      <c r="B74" s="30" t="s">
        <v>69</v>
      </c>
      <c r="C74" s="42"/>
      <c r="D74" s="440"/>
      <c r="E74" s="256"/>
      <c r="F74" s="440"/>
      <c r="G74" s="449"/>
    </row>
    <row r="75" spans="1:7" s="56" customFormat="1" ht="15" customHeight="1">
      <c r="A75" s="26"/>
      <c r="B75" s="27" t="s">
        <v>0</v>
      </c>
      <c r="C75" s="41">
        <v>1321</v>
      </c>
      <c r="D75" s="439">
        <v>0</v>
      </c>
      <c r="E75" s="255" t="s">
        <v>0</v>
      </c>
      <c r="F75" s="439">
        <v>0</v>
      </c>
      <c r="G75" s="448" t="s">
        <v>0</v>
      </c>
    </row>
    <row r="76" spans="1:7" s="56" customFormat="1" ht="15" customHeight="1">
      <c r="A76" s="26"/>
      <c r="B76" s="30" t="s">
        <v>0</v>
      </c>
      <c r="C76" s="42" t="s">
        <v>69</v>
      </c>
      <c r="D76" s="440"/>
      <c r="E76" s="256"/>
      <c r="F76" s="440"/>
      <c r="G76" s="449"/>
    </row>
    <row r="77" spans="1:7" s="56" customFormat="1" ht="15" customHeight="1">
      <c r="A77" s="368" t="s">
        <v>173</v>
      </c>
      <c r="B77" s="369"/>
      <c r="C77" s="370"/>
      <c r="D77" s="452" t="s">
        <v>0</v>
      </c>
      <c r="E77" s="355">
        <v>191178700699</v>
      </c>
      <c r="F77" s="433" t="s">
        <v>0</v>
      </c>
      <c r="G77" s="355">
        <v>157141629496</v>
      </c>
    </row>
    <row r="78" spans="1:7" s="56" customFormat="1" ht="15" customHeight="1">
      <c r="A78" s="371"/>
      <c r="B78" s="372"/>
      <c r="C78" s="352"/>
      <c r="D78" s="452"/>
      <c r="E78" s="355"/>
      <c r="F78" s="433"/>
      <c r="G78" s="355"/>
    </row>
    <row r="79" spans="3:7" s="56" customFormat="1" ht="15" customHeight="1">
      <c r="C79" s="78"/>
      <c r="D79" s="79"/>
      <c r="G79" s="80"/>
    </row>
    <row r="80" spans="3:7" s="56" customFormat="1" ht="15" customHeight="1">
      <c r="C80" s="78"/>
      <c r="D80" s="79"/>
      <c r="G80" s="80"/>
    </row>
    <row r="81" ht="15" customHeight="1">
      <c r="C81" s="4"/>
    </row>
    <row r="82" ht="15" customHeight="1">
      <c r="C82" s="4"/>
    </row>
    <row r="83" ht="15" customHeight="1">
      <c r="C83" s="4"/>
    </row>
    <row r="84" ht="15" customHeight="1">
      <c r="C84" s="4"/>
    </row>
    <row r="85" ht="15" customHeight="1">
      <c r="C85" s="4"/>
    </row>
    <row r="86" ht="15" customHeight="1">
      <c r="C86" s="4"/>
    </row>
    <row r="87" ht="15" customHeight="1">
      <c r="C87" s="4"/>
    </row>
    <row r="88" ht="15" customHeight="1">
      <c r="C88" s="4"/>
    </row>
    <row r="89" ht="15" customHeight="1">
      <c r="C89" s="4"/>
    </row>
    <row r="90" ht="15" customHeight="1">
      <c r="C90" s="4"/>
    </row>
    <row r="91" ht="15" customHeight="1">
      <c r="C91" s="4"/>
    </row>
    <row r="92" ht="15" customHeight="1">
      <c r="C92" s="4"/>
    </row>
    <row r="93" ht="15" customHeight="1">
      <c r="C93" s="4"/>
    </row>
    <row r="94" ht="15" customHeight="1">
      <c r="C94" s="4"/>
    </row>
    <row r="95" ht="15" customHeight="1">
      <c r="C95" s="4"/>
    </row>
    <row r="96" ht="15" customHeight="1">
      <c r="C96" s="4"/>
    </row>
    <row r="97" ht="15" customHeight="1">
      <c r="C97" s="4"/>
    </row>
    <row r="98" ht="15" customHeight="1">
      <c r="C98" s="4"/>
    </row>
    <row r="99" ht="15" customHeight="1">
      <c r="C99" s="4"/>
    </row>
    <row r="100" ht="15" customHeight="1">
      <c r="C100" s="4"/>
    </row>
    <row r="101" ht="15" customHeight="1">
      <c r="C101" s="4"/>
    </row>
    <row r="102" ht="15" customHeight="1">
      <c r="C102" s="4"/>
    </row>
    <row r="103" ht="15" customHeight="1">
      <c r="C103" s="4"/>
    </row>
    <row r="104" ht="15" customHeight="1">
      <c r="C104" s="4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mergeCells count="160">
    <mergeCell ref="D69:D70"/>
    <mergeCell ref="E69:E70"/>
    <mergeCell ref="F69:F70"/>
    <mergeCell ref="G69:G70"/>
    <mergeCell ref="D67:D68"/>
    <mergeCell ref="E67:E68"/>
    <mergeCell ref="F67:F68"/>
    <mergeCell ref="G67:G68"/>
    <mergeCell ref="G65:G66"/>
    <mergeCell ref="E57:E58"/>
    <mergeCell ref="G73:G74"/>
    <mergeCell ref="F61:F62"/>
    <mergeCell ref="F73:F74"/>
    <mergeCell ref="E63:E64"/>
    <mergeCell ref="E71:E72"/>
    <mergeCell ref="F71:F72"/>
    <mergeCell ref="G71:G72"/>
    <mergeCell ref="D59:D60"/>
    <mergeCell ref="E59:E60"/>
    <mergeCell ref="B46:B47"/>
    <mergeCell ref="D57:D58"/>
    <mergeCell ref="D47:D48"/>
    <mergeCell ref="E47:E48"/>
    <mergeCell ref="D45:D46"/>
    <mergeCell ref="E45:E46"/>
    <mergeCell ref="D49:D50"/>
    <mergeCell ref="E49:E50"/>
    <mergeCell ref="D37:D38"/>
    <mergeCell ref="E37:E38"/>
    <mergeCell ref="D23:D24"/>
    <mergeCell ref="E23:E24"/>
    <mergeCell ref="D31:D32"/>
    <mergeCell ref="E31:E32"/>
    <mergeCell ref="D33:D34"/>
    <mergeCell ref="E33:E34"/>
    <mergeCell ref="D35:D36"/>
    <mergeCell ref="E35:E36"/>
    <mergeCell ref="F23:F24"/>
    <mergeCell ref="D25:D26"/>
    <mergeCell ref="E25:E26"/>
    <mergeCell ref="D21:D22"/>
    <mergeCell ref="E21:E22"/>
    <mergeCell ref="F21:F22"/>
    <mergeCell ref="D41:D42"/>
    <mergeCell ref="E41:E42"/>
    <mergeCell ref="D39:D40"/>
    <mergeCell ref="E39:E40"/>
    <mergeCell ref="D43:D44"/>
    <mergeCell ref="E43:E44"/>
    <mergeCell ref="A55:B55"/>
    <mergeCell ref="A56:B56"/>
    <mergeCell ref="D55:D56"/>
    <mergeCell ref="E55:E56"/>
    <mergeCell ref="D51:D52"/>
    <mergeCell ref="E51:E52"/>
    <mergeCell ref="D53:D54"/>
    <mergeCell ref="E53:E54"/>
    <mergeCell ref="A28:B28"/>
    <mergeCell ref="C27:C28"/>
    <mergeCell ref="D29:D30"/>
    <mergeCell ref="E29:E30"/>
    <mergeCell ref="D27:D28"/>
    <mergeCell ref="E27:E28"/>
    <mergeCell ref="A9:B9"/>
    <mergeCell ref="A10:B10"/>
    <mergeCell ref="C9:C10"/>
    <mergeCell ref="A27:B27"/>
    <mergeCell ref="D75:D76"/>
    <mergeCell ref="E75:E76"/>
    <mergeCell ref="D61:D62"/>
    <mergeCell ref="E73:E74"/>
    <mergeCell ref="E65:E66"/>
    <mergeCell ref="D73:D74"/>
    <mergeCell ref="D65:D66"/>
    <mergeCell ref="E61:E62"/>
    <mergeCell ref="D63:D64"/>
    <mergeCell ref="D71:D72"/>
    <mergeCell ref="E13:E14"/>
    <mergeCell ref="D17:D18"/>
    <mergeCell ref="E17:E18"/>
    <mergeCell ref="D19:D20"/>
    <mergeCell ref="E19:E20"/>
    <mergeCell ref="A77:C78"/>
    <mergeCell ref="D77:D78"/>
    <mergeCell ref="E77:E78"/>
    <mergeCell ref="D9:D10"/>
    <mergeCell ref="E9:E10"/>
    <mergeCell ref="D15:D16"/>
    <mergeCell ref="E15:E16"/>
    <mergeCell ref="D11:D12"/>
    <mergeCell ref="E11:E12"/>
    <mergeCell ref="D13:D14"/>
    <mergeCell ref="F77:F78"/>
    <mergeCell ref="G77:G78"/>
    <mergeCell ref="F59:F60"/>
    <mergeCell ref="G59:G60"/>
    <mergeCell ref="G61:G62"/>
    <mergeCell ref="G63:G64"/>
    <mergeCell ref="F65:F66"/>
    <mergeCell ref="F63:F64"/>
    <mergeCell ref="F75:F76"/>
    <mergeCell ref="G75:G76"/>
    <mergeCell ref="F55:F56"/>
    <mergeCell ref="G55:G56"/>
    <mergeCell ref="F57:F58"/>
    <mergeCell ref="G57:G58"/>
    <mergeCell ref="F53:F54"/>
    <mergeCell ref="G53:G54"/>
    <mergeCell ref="F49:F50"/>
    <mergeCell ref="G49:G50"/>
    <mergeCell ref="F51:F52"/>
    <mergeCell ref="G51:G52"/>
    <mergeCell ref="F47:F48"/>
    <mergeCell ref="G47:G48"/>
    <mergeCell ref="F39:F40"/>
    <mergeCell ref="G39:G40"/>
    <mergeCell ref="F43:F44"/>
    <mergeCell ref="G43:G44"/>
    <mergeCell ref="F41:F42"/>
    <mergeCell ref="G41:G42"/>
    <mergeCell ref="F45:F46"/>
    <mergeCell ref="G45:G46"/>
    <mergeCell ref="G35:G36"/>
    <mergeCell ref="F37:F38"/>
    <mergeCell ref="G37:G38"/>
    <mergeCell ref="F29:F30"/>
    <mergeCell ref="G29:G30"/>
    <mergeCell ref="F33:F34"/>
    <mergeCell ref="G33:G34"/>
    <mergeCell ref="F31:F32"/>
    <mergeCell ref="G31:G32"/>
    <mergeCell ref="F35:F36"/>
    <mergeCell ref="F27:F28"/>
    <mergeCell ref="G27:G28"/>
    <mergeCell ref="F17:F18"/>
    <mergeCell ref="G17:G18"/>
    <mergeCell ref="G19:G20"/>
    <mergeCell ref="F19:F20"/>
    <mergeCell ref="G23:G24"/>
    <mergeCell ref="F25:F26"/>
    <mergeCell ref="G25:G26"/>
    <mergeCell ref="G21:G22"/>
    <mergeCell ref="F13:F14"/>
    <mergeCell ref="G13:G14"/>
    <mergeCell ref="F15:F16"/>
    <mergeCell ref="G15:G16"/>
    <mergeCell ref="F9:F10"/>
    <mergeCell ref="G9:G10"/>
    <mergeCell ref="F11:F12"/>
    <mergeCell ref="G11:G12"/>
    <mergeCell ref="A1:G1"/>
    <mergeCell ref="A2:G2"/>
    <mergeCell ref="A6:C6"/>
    <mergeCell ref="F6:G6"/>
    <mergeCell ref="A3:G3"/>
    <mergeCell ref="F7:G7"/>
    <mergeCell ref="D6:E6"/>
    <mergeCell ref="A7:B8"/>
    <mergeCell ref="C7:C8"/>
    <mergeCell ref="D7:E7"/>
  </mergeCells>
  <printOptions/>
  <pageMargins left="0.7480314960629921" right="0.7480314960629921" top="1.1811023622047245" bottom="1.1811023622047245" header="0.5118110236220472" footer="0.5118110236220472"/>
  <pageSetup firstPageNumber="13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외국어대학교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외대</dc:creator>
  <cp:keywords/>
  <dc:description/>
  <cp:lastModifiedBy>admin</cp:lastModifiedBy>
  <cp:lastPrinted>2008-05-15T05:49:43Z</cp:lastPrinted>
  <dcterms:created xsi:type="dcterms:W3CDTF">1999-11-16T01:24:23Z</dcterms:created>
  <dcterms:modified xsi:type="dcterms:W3CDTF">2008-05-28T08:21:07Z</dcterms:modified>
  <cp:category/>
  <cp:version/>
  <cp:contentType/>
  <cp:contentStatus/>
</cp:coreProperties>
</file>